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0755" tabRatio="922" activeTab="0"/>
  </bookViews>
  <sheets>
    <sheet name="Allegany" sheetId="1" r:id="rId1"/>
    <sheet name="Anne_Arundel" sheetId="2" r:id="rId2"/>
    <sheet name="Balto_City_LHD" sheetId="3" r:id="rId3"/>
    <sheet name="Balto_City_UM" sheetId="4" r:id="rId4"/>
    <sheet name="Balto_Coun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</sheets>
  <definedNames>
    <definedName name="_xlnm.Print_Area" localSheetId="0">'Allegany'!$A$1:$D$45</definedName>
  </definedNames>
  <calcPr fullCalcOnLoad="1"/>
</workbook>
</file>

<file path=xl/sharedStrings.xml><?xml version="1.0" encoding="utf-8"?>
<sst xmlns="http://schemas.openxmlformats.org/spreadsheetml/2006/main" count="1031" uniqueCount="65">
  <si>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</si>
  <si>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</si>
  <si>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</si>
  <si>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</si>
  <si>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</si>
  <si>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</si>
  <si>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</si>
  <si>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</si>
  <si>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</si>
  <si>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</si>
  <si>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</si>
  <si>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Allegany County CRF/CPEST Program</t>
  </si>
  <si>
    <t>Anne Arundel County CRF/CPEST Program</t>
  </si>
  <si>
    <t>Calvert County CRF/CPEST Program</t>
  </si>
  <si>
    <t>Caroline County CRF/CPEST Program</t>
  </si>
  <si>
    <t>Carroll County CRF/CPEST Program</t>
  </si>
  <si>
    <t>Cecil County CRF/CPEST Program</t>
  </si>
  <si>
    <t>Charles County CRF/CPEST Program</t>
  </si>
  <si>
    <t>Dorchester County CRF/CPEST Program</t>
  </si>
  <si>
    <t>Frederick County CRF/CPEST Program</t>
  </si>
  <si>
    <t>Cervical</t>
  </si>
  <si>
    <t>Mammograms</t>
  </si>
  <si>
    <t>Skin</t>
  </si>
  <si>
    <t>Pap Test</t>
  </si>
  <si>
    <t>Mammogram</t>
  </si>
  <si>
    <t>Clinical Breast Exam</t>
  </si>
  <si>
    <t>Clinical Breast Exams</t>
  </si>
  <si>
    <t>Pap Tests</t>
  </si>
  <si>
    <t>Baltimore City, University of Maryland Medical System CRF/CPEST Program</t>
  </si>
  <si>
    <t>PM Projected</t>
  </si>
  <si>
    <t>Baltimore County CRF/CPEST Program</t>
  </si>
  <si>
    <t>Oral</t>
  </si>
  <si>
    <t>Oral Exam</t>
  </si>
  <si>
    <t>Colorectal</t>
  </si>
  <si>
    <t>Colonoscopy</t>
  </si>
  <si>
    <t>Cancers Declared in FY13 Grant for Education
CRC</t>
  </si>
  <si>
    <t>Cancers Declared in FY13 Grant for Screening
CRC</t>
  </si>
  <si>
    <t>FY13</t>
  </si>
  <si>
    <t>FY13 Assessment*</t>
  </si>
  <si>
    <t>Cancers Declared in FY13 Grant for Education
CRC, Skin</t>
  </si>
  <si>
    <t>Cancers Declared in FY13 Grant for Screening
CRC, Prostate</t>
  </si>
  <si>
    <t>Cancers Declared in FY13 Grant for Education
CRC, Breast, Cervical</t>
  </si>
  <si>
    <t>Cancers Declared in FY13 Grant for Education
CRC, Breast, Prostate, Skin</t>
  </si>
  <si>
    <t>Cancers Declared in FY13 Grant for Education
CRC, Prostate</t>
  </si>
  <si>
    <t>Cancers Declared in FY13 Grant for Education
CRC, Prostate, Skin</t>
  </si>
  <si>
    <t>Cancers Declared in FY13 Grant for Screening
CRC, Breast, Cervical</t>
  </si>
  <si>
    <t>Cancers Declared in FY13 Grant for Education
CRC, Oral</t>
  </si>
  <si>
    <t>Cancers Declared in FY13 Grant for Screening
CRC, Oral</t>
  </si>
  <si>
    <t>Cancers Declared in FY13 Grant for Education
Breast, Cervical, CRC,  Prostate, Skin</t>
  </si>
  <si>
    <t>Cancers Declared in FY13 Grant for Screening
Breast, Cervical</t>
  </si>
  <si>
    <t>FOBT/FIT</t>
  </si>
  <si>
    <t>Cancers Declared in FY13 Grant for Education
CRC, Breast, Cervical, Oral, Skin</t>
  </si>
  <si>
    <t>Baltimore City Health Department CRF/CPEST Program</t>
  </si>
  <si>
    <t>FY13 End of Year Performance Measures (PM) Report and Action Plan
Time Period Covered: July 1, 2012 - June 30, 2013</t>
  </si>
  <si>
    <t>Source:  Cancer Client Database (CDB), C-CoPD, 7/9/2013</t>
  </si>
  <si>
    <t>Source: Cancer Education Database (EDB), Form 1 - F1/S2 and Form 2 - F2/S2 Reports, 7/9/2013</t>
  </si>
  <si>
    <t>Source:  CRF-CPEST BCCP Database, 7/9/2013</t>
  </si>
  <si>
    <t>Source:  CRF-CPEST BCCP Database, 7/9/2013; Cancer Client Database (CDB), C-CoPD, 7/9/2013</t>
  </si>
  <si>
    <t>Source:  Cancer Client Database (CDB), C-CoP, 7/9/2013</t>
  </si>
  <si>
    <t>Source:  Cancer Client Database (CDB), C-CoP, P-CoP 7/9/2013</t>
  </si>
  <si>
    <t>Source:  Cancer Client Database (CDB) C-CoP 7/9/2013</t>
  </si>
  <si>
    <t>Source:  Cancer Client Database (CDB), C-CoP, O-CoP, 7/9/2013</t>
  </si>
  <si>
    <t>*FY13 Assessment indicates whether the PM was met, or is not met within 10% of the projection for education and within 5% of the projection for the screening procedures, is not stated (activity in the grant), or is not declared as a cancer in the grant, as compared to the number achieved for FY13.</t>
  </si>
  <si>
    <r>
      <rPr>
        <b/>
        <u val="single"/>
        <sz val="8"/>
        <rFont val="Times New Roman"/>
        <family val="1"/>
      </rPr>
      <t>Instructions for the Action Plan:</t>
    </r>
    <r>
      <rPr>
        <b/>
        <sz val="8"/>
        <rFont val="Times New Roman"/>
        <family val="1"/>
      </rPr>
      <t xml:space="preserve">
• Review your achieved data and each FY13 Performance 
    Measure in this FY13 report.
• For each Assessment stating "</t>
    </r>
    <r>
      <rPr>
        <b/>
        <sz val="8"/>
        <color indexed="10"/>
        <rFont val="Times New Roman"/>
        <family val="1"/>
      </rPr>
      <t>PM NOT MET</t>
    </r>
    <r>
      <rPr>
        <b/>
        <sz val="8"/>
        <rFont val="Times New Roman"/>
        <family val="1"/>
      </rPr>
      <t>" 
   (in bold and red):
     1) Provide the reason(s)/rationale as to why each Performance 
         Measure was not met
     2) State the specific methods and steps planned to correct this in the future 
     • Submit the Action Plan with Progress Report by July 31, 2013</t>
    </r>
  </si>
  <si>
    <r>
      <t>Instructions for the Action Plan:</t>
    </r>
    <r>
      <rPr>
        <b/>
        <sz val="8"/>
        <rFont val="Times New Roman"/>
        <family val="1"/>
      </rPr>
      <t xml:space="preserve">
• Review your achieved data and each FY13 Performance 
    Measure in this FY13 report.
• For each Assessment stating "</t>
    </r>
    <r>
      <rPr>
        <b/>
        <sz val="8"/>
        <color indexed="10"/>
        <rFont val="Times New Roman"/>
        <family val="1"/>
      </rPr>
      <t>PM NOT MET</t>
    </r>
    <r>
      <rPr>
        <b/>
        <sz val="8"/>
        <rFont val="Times New Roman"/>
        <family val="1"/>
      </rPr>
      <t>" 
   (in bold and red):
     1) Provide the reason(s)/rationale as to why each Performance 
         Measure was not met
     2) State the specific methods and steps planned to correct this in the future 
     • Submit the Action Plan with Progress Report by July 31, 2013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</si>
</sst>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8"/>
      <color indexed="22"/>
      <name val="Arial"/>
      <family val="2"/>
    </font>
    <font>
      <b/>
      <sz val="10"/>
      <color indexed="55"/>
      <name val="Arial"/>
      <family val="2"/>
    </font>
    <font>
      <b/>
      <sz val="8"/>
      <color indexed="10"/>
      <name val="Times New Roman"/>
      <family val="1"/>
    </font>
    <font>
      <b/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9" fontId="0" fillId="0" borderId="10" xfId="65" applyFont="1" applyBorder="1" applyAlignment="1">
      <alignment horizontal="center"/>
    </xf>
    <xf numFmtId="164" fontId="9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9" fontId="0" fillId="0" borderId="10" xfId="65" applyFont="1" applyBorder="1" applyAlignment="1">
      <alignment horizontal="center"/>
    </xf>
    <xf numFmtId="0" fontId="11" fillId="0" borderId="14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 horizontal="left" wrapText="1"/>
    </xf>
    <xf numFmtId="9" fontId="0" fillId="0" borderId="20" xfId="65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/>
    </xf>
    <xf numFmtId="9" fontId="0" fillId="0" borderId="10" xfId="65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14" fontId="14" fillId="0" borderId="14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left" vertical="distributed" wrapText="1"/>
    </xf>
    <xf numFmtId="0" fontId="10" fillId="0" borderId="14" xfId="0" applyFont="1" applyBorder="1" applyAlignment="1">
      <alignment horizontal="left" vertical="distributed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4" fillId="33" borderId="17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2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0" xfId="0" applyFont="1" applyFill="1" applyBorder="1" applyAlignment="1" applyProtection="1">
      <alignment horizontal="left" vertical="top" wrapText="1"/>
      <protection/>
    </xf>
    <xf numFmtId="0" fontId="0" fillId="0" borderId="18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3" fontId="0" fillId="0" borderId="18" xfId="0" applyNumberFormat="1" applyBorder="1" applyAlignment="1" applyProtection="1">
      <alignment horizontal="left" vertical="top" wrapText="1"/>
      <protection/>
    </xf>
    <xf numFmtId="0" fontId="16" fillId="33" borderId="20" xfId="0" applyFont="1" applyFill="1" applyBorder="1" applyAlignment="1">
      <alignment horizontal="left" vertical="distributed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Title" xfId="69"/>
    <cellStyle name="Total" xfId="70"/>
    <cellStyle name="Warning Text" xfId="71"/>
  </cellStyles>
  <dxfs count="49">
    <dxf>
      <font>
        <b/>
        <i val="0"/>
        <color rgb="FFFF0000"/>
      </font>
    </dxf>
    <dxf>
      <font>
        <b val="0"/>
        <i val="0"/>
        <color auto="1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11</v>
      </c>
      <c r="B2" s="92"/>
      <c r="C2" s="92"/>
      <c r="D2" s="93"/>
    </row>
    <row r="3" spans="1:7" ht="60" customHeight="1">
      <c r="A3" s="94" t="s">
        <v>35</v>
      </c>
      <c r="B3" s="95"/>
      <c r="C3" s="96"/>
      <c r="D3" s="97" t="s">
        <v>63</v>
      </c>
      <c r="G3" s="114"/>
    </row>
    <row r="4" spans="1:7" ht="84.75" customHeight="1">
      <c r="A4" s="94" t="s">
        <v>36</v>
      </c>
      <c r="B4" s="95"/>
      <c r="C4" s="96"/>
      <c r="D4" s="98"/>
      <c r="G4" s="114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1417</v>
      </c>
      <c r="C8" s="112" t="str">
        <f>IF(AND(B11&lt;1),"NO PM STATED",IF(AND(B8+C10&gt;=B11),"MET PM",IF(AND(B8+C10&lt;=B9),"PM NOT MET")))</f>
        <v>MET PM</v>
      </c>
      <c r="D8" s="101"/>
    </row>
    <row r="9" spans="1:4" ht="26.25" customHeight="1">
      <c r="A9" s="42" t="s">
        <v>29</v>
      </c>
      <c r="B9" s="88">
        <f>B11</f>
        <v>864</v>
      </c>
      <c r="C9" s="113"/>
      <c r="D9" s="101"/>
    </row>
    <row r="10" spans="1:4" ht="26.25" customHeight="1" hidden="1">
      <c r="A10" s="42"/>
      <c r="B10" s="51">
        <v>0.1</v>
      </c>
      <c r="C10" s="58">
        <f>B9*B10</f>
        <v>86.4</v>
      </c>
      <c r="D10" s="101"/>
    </row>
    <row r="11" spans="1:4" ht="26.25" customHeight="1">
      <c r="A11" s="5" t="s">
        <v>2</v>
      </c>
      <c r="B11" s="6">
        <v>864</v>
      </c>
      <c r="C11" s="50"/>
      <c r="D11" s="102"/>
    </row>
    <row r="12" spans="1:2" ht="12.75">
      <c r="A12" s="7"/>
      <c r="B12" s="1"/>
    </row>
    <row r="13" spans="1:4" ht="12.75">
      <c r="A13" s="105" t="s">
        <v>8</v>
      </c>
      <c r="B13" s="106"/>
      <c r="C13" s="106"/>
      <c r="D13" s="107"/>
    </row>
    <row r="14" spans="1:4" ht="12.75">
      <c r="A14" s="2" t="s">
        <v>0</v>
      </c>
      <c r="B14" s="3" t="s">
        <v>37</v>
      </c>
      <c r="C14" s="3" t="s">
        <v>38</v>
      </c>
      <c r="D14" s="4" t="s">
        <v>6</v>
      </c>
    </row>
    <row r="15" spans="1:4" ht="53.25" customHeight="1">
      <c r="A15" s="5" t="s">
        <v>1</v>
      </c>
      <c r="B15" s="6">
        <v>238</v>
      </c>
      <c r="C15" s="112" t="str">
        <f>IF(AND(B18&lt;1),"NO PM STATED",IF(AND(B15+C17&gt;=B18),"MET PM",IF(AND(B15+C17&lt;=B16),"PM NOT MET")))</f>
        <v>MET PM</v>
      </c>
      <c r="D15" s="110"/>
    </row>
    <row r="16" spans="1:4" ht="26.25" customHeight="1">
      <c r="A16" s="42" t="s">
        <v>29</v>
      </c>
      <c r="B16" s="88">
        <f>B18</f>
        <v>202</v>
      </c>
      <c r="C16" s="113"/>
      <c r="D16" s="110"/>
    </row>
    <row r="17" spans="1:4" ht="26.25" customHeight="1" hidden="1">
      <c r="A17" s="42"/>
      <c r="B17" s="51">
        <v>0.1</v>
      </c>
      <c r="C17" s="58">
        <f>B16*B17</f>
        <v>20.200000000000003</v>
      </c>
      <c r="D17" s="110"/>
    </row>
    <row r="18" spans="1:4" ht="26.25" customHeight="1">
      <c r="A18" s="5" t="s">
        <v>2</v>
      </c>
      <c r="B18" s="6">
        <v>202</v>
      </c>
      <c r="C18" s="50"/>
      <c r="D18" s="111"/>
    </row>
    <row r="19" ht="12.75">
      <c r="A19" s="9"/>
    </row>
    <row r="20" spans="1:4" ht="12.75">
      <c r="A20" s="105" t="s">
        <v>9</v>
      </c>
      <c r="B20" s="106"/>
      <c r="C20" s="106"/>
      <c r="D20" s="107"/>
    </row>
    <row r="21" spans="1:4" ht="12.75">
      <c r="A21" s="11" t="s">
        <v>0</v>
      </c>
      <c r="B21" s="3" t="s">
        <v>37</v>
      </c>
      <c r="C21" s="3" t="s">
        <v>38</v>
      </c>
      <c r="D21" s="4" t="s">
        <v>6</v>
      </c>
    </row>
    <row r="22" spans="1:4" ht="53.25" customHeight="1">
      <c r="A22" s="8" t="s">
        <v>1</v>
      </c>
      <c r="B22" s="6">
        <v>648651</v>
      </c>
      <c r="C22" s="112" t="str">
        <f>IF(AND(B25&lt;1),"NO PM STATED",IF(AND(B22+C24&gt;=B25),"MET PM",IF(AND(B22+C24&lt;=B23),"PM NOT MET")))</f>
        <v>MET PM</v>
      </c>
      <c r="D22" s="110"/>
    </row>
    <row r="23" spans="1:4" ht="26.25" customHeight="1">
      <c r="A23" s="42" t="s">
        <v>29</v>
      </c>
      <c r="B23" s="88">
        <f>B25</f>
        <v>437107</v>
      </c>
      <c r="C23" s="113"/>
      <c r="D23" s="110"/>
    </row>
    <row r="24" spans="1:4" ht="26.25" customHeight="1" hidden="1">
      <c r="A24" s="42"/>
      <c r="B24" s="51">
        <v>0.1</v>
      </c>
      <c r="C24" s="58">
        <f>B23*B24</f>
        <v>43710.700000000004</v>
      </c>
      <c r="D24" s="110"/>
    </row>
    <row r="25" spans="1:4" ht="26.25" customHeight="1">
      <c r="A25" s="8" t="s">
        <v>2</v>
      </c>
      <c r="B25" s="6">
        <v>437107</v>
      </c>
      <c r="C25" s="50"/>
      <c r="D25" s="111"/>
    </row>
    <row r="26" ht="12.75">
      <c r="A26" s="12"/>
    </row>
    <row r="27" spans="1:4" ht="12.75">
      <c r="A27" s="105" t="s">
        <v>10</v>
      </c>
      <c r="B27" s="106"/>
      <c r="C27" s="106"/>
      <c r="D27" s="107"/>
    </row>
    <row r="28" spans="1:4" ht="12.75">
      <c r="A28" s="11" t="s">
        <v>0</v>
      </c>
      <c r="B28" s="3" t="s">
        <v>37</v>
      </c>
      <c r="C28" s="3" t="s">
        <v>38</v>
      </c>
      <c r="D28" s="4" t="s">
        <v>6</v>
      </c>
    </row>
    <row r="29" spans="1:4" ht="53.25" customHeight="1">
      <c r="A29" s="8" t="s">
        <v>1</v>
      </c>
      <c r="B29" s="6">
        <v>883</v>
      </c>
      <c r="C29" s="112" t="str">
        <f>IF(AND(B32&lt;1),"NO PM STATED",IF(AND(B29+C31&gt;=B32),"MET PM",IF(AND(B29+C31&lt;=B30),"PM NOT MET")))</f>
        <v>MET PM</v>
      </c>
      <c r="D29" s="108"/>
    </row>
    <row r="30" spans="1:4" ht="36" customHeight="1">
      <c r="A30" s="42" t="s">
        <v>29</v>
      </c>
      <c r="B30" s="88">
        <f>B32</f>
        <v>736</v>
      </c>
      <c r="C30" s="113"/>
      <c r="D30" s="108"/>
    </row>
    <row r="31" spans="1:4" ht="26.25" customHeight="1" hidden="1">
      <c r="A31" s="42"/>
      <c r="B31" s="51">
        <v>0.1</v>
      </c>
      <c r="C31" s="58">
        <f>B30*B31</f>
        <v>73.60000000000001</v>
      </c>
      <c r="D31" s="108"/>
    </row>
    <row r="32" spans="1:4" ht="26.25" customHeight="1">
      <c r="A32" s="8" t="s">
        <v>2</v>
      </c>
      <c r="B32" s="88">
        <v>736</v>
      </c>
      <c r="C32" s="50"/>
      <c r="D32" s="109"/>
    </row>
    <row r="33" ht="12.75">
      <c r="A33" s="12"/>
    </row>
    <row r="34" spans="1:4" ht="12.75">
      <c r="A34" s="103" t="s">
        <v>55</v>
      </c>
      <c r="B34" s="104"/>
      <c r="C34" s="104"/>
      <c r="D34" s="104"/>
    </row>
    <row r="35" ht="12.75">
      <c r="A35" s="12"/>
    </row>
    <row r="36" spans="1:4" ht="12.75">
      <c r="A36" s="105" t="s">
        <v>3</v>
      </c>
      <c r="B36" s="106"/>
      <c r="C36" s="106"/>
      <c r="D36" s="107"/>
    </row>
    <row r="37" spans="1:4" ht="12.75">
      <c r="A37" s="11" t="s">
        <v>0</v>
      </c>
      <c r="B37" s="3" t="s">
        <v>37</v>
      </c>
      <c r="C37" s="3" t="s">
        <v>38</v>
      </c>
      <c r="D37" s="4" t="s">
        <v>6</v>
      </c>
    </row>
    <row r="38" spans="1:4" ht="53.25" customHeight="1">
      <c r="A38" s="14" t="s">
        <v>1</v>
      </c>
      <c r="B38" s="6">
        <v>77</v>
      </c>
      <c r="C38" s="112" t="str">
        <f>IF(AND(B41&lt;1),"NO PM STATED",IF(AND(B38+C40&gt;=B41),"MET PM",IF(AND(B38+C40&lt;=B39),"PM NOT MET")))</f>
        <v>MET PM</v>
      </c>
      <c r="D38" s="108"/>
    </row>
    <row r="39" spans="1:4" ht="26.25" customHeight="1">
      <c r="A39" s="42" t="s">
        <v>29</v>
      </c>
      <c r="B39" s="88">
        <f>B41</f>
        <v>70</v>
      </c>
      <c r="C39" s="113"/>
      <c r="D39" s="108"/>
    </row>
    <row r="40" spans="1:4" ht="26.25" customHeight="1" hidden="1">
      <c r="A40" s="42"/>
      <c r="B40" s="51">
        <v>0.05</v>
      </c>
      <c r="C40" s="58">
        <f>B39*B40</f>
        <v>3.5</v>
      </c>
      <c r="D40" s="108"/>
    </row>
    <row r="41" spans="1:4" ht="26.25" customHeight="1">
      <c r="A41" s="14" t="s">
        <v>2</v>
      </c>
      <c r="B41" s="6">
        <v>70</v>
      </c>
      <c r="C41" s="50"/>
      <c r="D41" s="109"/>
    </row>
    <row r="42" ht="12.75">
      <c r="A42" s="12"/>
    </row>
    <row r="43" spans="1:4" ht="12.75">
      <c r="A43" s="103" t="s">
        <v>54</v>
      </c>
      <c r="B43" s="104"/>
      <c r="C43" s="104"/>
      <c r="D43" s="104"/>
    </row>
    <row r="44" ht="12.75">
      <c r="A44" s="12"/>
    </row>
    <row r="45" spans="1:4" ht="40.5" customHeight="1">
      <c r="A45" s="99" t="s">
        <v>62</v>
      </c>
      <c r="B45" s="100"/>
      <c r="C45" s="100"/>
      <c r="D45" s="100"/>
    </row>
    <row r="123" spans="1:4" ht="12.75">
      <c r="A123" s="12"/>
      <c r="B123" s="12"/>
      <c r="C123" s="12"/>
      <c r="D123" s="12"/>
    </row>
  </sheetData>
  <sheetProtection/>
  <protectedRanges>
    <protectedRange sqref="D8:D11 D15:D18 D22:D25 D29:D32 D38:D41" name="Range2"/>
    <protectedRange sqref="C11 C18 C25 C32 C41" name="Range1"/>
  </protectedRanges>
  <mergeCells count="24">
    <mergeCell ref="G3:G4"/>
    <mergeCell ref="A6:D6"/>
    <mergeCell ref="A13:D13"/>
    <mergeCell ref="C8:C9"/>
    <mergeCell ref="D22:D25"/>
    <mergeCell ref="C22:C23"/>
    <mergeCell ref="C15:C16"/>
    <mergeCell ref="A45:D45"/>
    <mergeCell ref="D8:D11"/>
    <mergeCell ref="A43:D43"/>
    <mergeCell ref="A34:D34"/>
    <mergeCell ref="A36:D36"/>
    <mergeCell ref="A27:D27"/>
    <mergeCell ref="D29:D32"/>
    <mergeCell ref="D15:D18"/>
    <mergeCell ref="A20:D20"/>
    <mergeCell ref="D38:D41"/>
    <mergeCell ref="C38:C39"/>
    <mergeCell ref="C29:C30"/>
    <mergeCell ref="A1:D1"/>
    <mergeCell ref="A2:D2"/>
    <mergeCell ref="A3:C3"/>
    <mergeCell ref="A4:C4"/>
    <mergeCell ref="D3:D4"/>
  </mergeCells>
  <conditionalFormatting sqref="B39">
    <cfRule type="cellIs" priority="5" dxfId="2" operator="lessThan">
      <formula>1</formula>
    </cfRule>
  </conditionalFormatting>
  <conditionalFormatting sqref="B30">
    <cfRule type="cellIs" priority="4" dxfId="2" operator="lessThan">
      <formula>1</formula>
    </cfRule>
  </conditionalFormatting>
  <conditionalFormatting sqref="B9 B16 B23 B32">
    <cfRule type="cellIs" priority="3" dxfId="2" operator="lessThan">
      <formula>1</formula>
    </cfRule>
  </conditionalFormatting>
  <conditionalFormatting sqref="C38 C29 C22 C15 C8">
    <cfRule type="cellIs" priority="2" dxfId="1" operator="equal" stopIfTrue="1">
      <formula>"NO PM STATED"</formula>
    </cfRule>
  </conditionalFormatting>
  <conditionalFormatting sqref="C38:C39 C29:C30 C22:C23 C15:C16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3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17</v>
      </c>
      <c r="B2" s="92"/>
      <c r="C2" s="92"/>
      <c r="D2" s="93"/>
    </row>
    <row r="3" spans="1:4" ht="60" customHeight="1">
      <c r="A3" s="94" t="s">
        <v>43</v>
      </c>
      <c r="B3" s="95"/>
      <c r="C3" s="96"/>
      <c r="D3" s="140" t="s">
        <v>64</v>
      </c>
    </row>
    <row r="4" spans="1:4" ht="84.75" customHeight="1">
      <c r="A4" s="94" t="s">
        <v>40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1804</v>
      </c>
      <c r="C8" s="112" t="str">
        <f>IF(AND(B11&lt;1),"NO PM STATED",IF(AND(B8+C10&gt;=B11),"MET PM",IF(AND(B8+C10&lt;=B9),"PM NOT MET")))</f>
        <v>MET PM</v>
      </c>
      <c r="D8" s="110"/>
    </row>
    <row r="9" spans="1:4" ht="26.25" customHeight="1">
      <c r="A9" s="42" t="s">
        <v>29</v>
      </c>
      <c r="B9" s="88">
        <f>B11</f>
        <v>1266</v>
      </c>
      <c r="C9" s="113"/>
      <c r="D9" s="110"/>
    </row>
    <row r="10" spans="1:4" ht="26.25" customHeight="1" hidden="1">
      <c r="A10" s="42"/>
      <c r="B10" s="51">
        <v>0.1</v>
      </c>
      <c r="C10" s="53">
        <f>B10*B9</f>
        <v>126.60000000000001</v>
      </c>
      <c r="D10" s="110"/>
    </row>
    <row r="11" spans="1:4" ht="26.25" customHeight="1">
      <c r="A11" s="5" t="s">
        <v>2</v>
      </c>
      <c r="B11" s="6">
        <v>1266</v>
      </c>
      <c r="C11" s="50"/>
      <c r="D11" s="111"/>
    </row>
    <row r="12" spans="1:4" ht="12.75">
      <c r="A12" s="2" t="s">
        <v>4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89" t="s">
        <v>1</v>
      </c>
      <c r="B13" s="6">
        <v>1297</v>
      </c>
      <c r="C13" s="112" t="str">
        <f>IF(AND(B16&lt;1),"NO PM STATED",IF(AND(B13+C15&gt;=B16),"MET PM",IF(AND(B13+C15&lt;=B14),"PM NOT MET")))</f>
        <v>MET PM</v>
      </c>
      <c r="D13" s="110"/>
    </row>
    <row r="14" spans="1:4" ht="26.25" customHeight="1">
      <c r="A14" s="42" t="s">
        <v>29</v>
      </c>
      <c r="B14" s="88">
        <f>B16</f>
        <v>1130</v>
      </c>
      <c r="C14" s="113"/>
      <c r="D14" s="110"/>
    </row>
    <row r="15" spans="1:4" ht="26.25" customHeight="1" hidden="1">
      <c r="A15" s="42"/>
      <c r="B15" s="51">
        <v>0.1</v>
      </c>
      <c r="C15" s="47">
        <f>B15*B14</f>
        <v>113</v>
      </c>
      <c r="D15" s="110"/>
    </row>
    <row r="16" spans="1:4" ht="26.25" customHeight="1">
      <c r="A16" s="8" t="s">
        <v>2</v>
      </c>
      <c r="B16" s="6">
        <v>1130</v>
      </c>
      <c r="C16" s="48"/>
      <c r="D16" s="111"/>
    </row>
    <row r="17" spans="1:4" ht="12.75">
      <c r="A17" s="68"/>
      <c r="B17" s="44"/>
      <c r="C17" s="69"/>
      <c r="D17" s="70"/>
    </row>
    <row r="18" spans="1:4" ht="12.75">
      <c r="A18" s="105" t="s">
        <v>8</v>
      </c>
      <c r="B18" s="106"/>
      <c r="C18" s="106"/>
      <c r="D18" s="107"/>
    </row>
    <row r="19" spans="1:4" ht="12.75">
      <c r="A19" s="2" t="s">
        <v>0</v>
      </c>
      <c r="B19" s="3" t="s">
        <v>37</v>
      </c>
      <c r="C19" s="3" t="s">
        <v>38</v>
      </c>
      <c r="D19" s="4" t="s">
        <v>6</v>
      </c>
    </row>
    <row r="20" spans="1:4" ht="53.25" customHeight="1">
      <c r="A20" s="5" t="s">
        <v>1</v>
      </c>
      <c r="B20" s="6">
        <v>192</v>
      </c>
      <c r="C20" s="112" t="str">
        <f>IF(AND(B23&lt;1),"NO PM STATED",IF(AND(B20+C22&gt;=B23),"MET PM",IF(AND(B20+C22&lt;=B21),"PM NOT MET")))</f>
        <v>MET PM</v>
      </c>
      <c r="D20" s="115"/>
    </row>
    <row r="21" spans="1:4" ht="26.25" customHeight="1">
      <c r="A21" s="42" t="s">
        <v>29</v>
      </c>
      <c r="B21" s="88">
        <f>B23</f>
        <v>129</v>
      </c>
      <c r="C21" s="113"/>
      <c r="D21" s="108"/>
    </row>
    <row r="22" spans="1:4" ht="26.25" customHeight="1" hidden="1">
      <c r="A22" s="42"/>
      <c r="B22" s="6"/>
      <c r="C22" s="47"/>
      <c r="D22" s="108"/>
    </row>
    <row r="23" spans="1:4" ht="26.25" customHeight="1">
      <c r="A23" s="8" t="s">
        <v>2</v>
      </c>
      <c r="B23" s="6">
        <v>129</v>
      </c>
      <c r="C23" s="49"/>
      <c r="D23" s="109"/>
    </row>
    <row r="24" spans="1:4" ht="12.75">
      <c r="A24" s="2" t="s">
        <v>4</v>
      </c>
      <c r="B24" s="3" t="s">
        <v>37</v>
      </c>
      <c r="C24" s="3" t="s">
        <v>38</v>
      </c>
      <c r="D24" s="4" t="s">
        <v>6</v>
      </c>
    </row>
    <row r="25" spans="1:4" ht="53.25" customHeight="1">
      <c r="A25" s="5" t="s">
        <v>1</v>
      </c>
      <c r="B25" s="6">
        <v>200</v>
      </c>
      <c r="C25" s="112" t="str">
        <f>IF(AND(B28&lt;1),"NO PM STATED",IF(AND(B25+C27&gt;=B28),"MET PM",IF(AND(B25+C27&lt;=B26),"PM NOT MET")))</f>
        <v>MET PM</v>
      </c>
      <c r="D25" s="108"/>
    </row>
    <row r="26" spans="1:4" ht="26.25" customHeight="1">
      <c r="A26" s="42" t="s">
        <v>29</v>
      </c>
      <c r="B26" s="88">
        <f>B28</f>
        <v>184</v>
      </c>
      <c r="C26" s="113"/>
      <c r="D26" s="108"/>
    </row>
    <row r="27" spans="1:4" ht="26.25" customHeight="1" hidden="1">
      <c r="A27" s="42"/>
      <c r="B27" s="51">
        <v>0.1</v>
      </c>
      <c r="C27" s="47">
        <f>B27*B26</f>
        <v>18.400000000000002</v>
      </c>
      <c r="D27" s="108"/>
    </row>
    <row r="28" spans="1:4" ht="26.25" customHeight="1">
      <c r="A28" s="8" t="s">
        <v>2</v>
      </c>
      <c r="B28" s="6">
        <v>184</v>
      </c>
      <c r="C28" s="48"/>
      <c r="D28" s="109"/>
    </row>
    <row r="29" spans="1:4" ht="12.75">
      <c r="A29" s="72"/>
      <c r="B29" s="29"/>
      <c r="C29" s="69"/>
      <c r="D29" s="70"/>
    </row>
    <row r="30" spans="1:4" ht="12.75">
      <c r="A30" s="105" t="s">
        <v>9</v>
      </c>
      <c r="B30" s="106"/>
      <c r="C30" s="106"/>
      <c r="D30" s="107"/>
    </row>
    <row r="31" spans="1:4" ht="12.75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>
      <c r="A32" s="8" t="s">
        <v>1</v>
      </c>
      <c r="B32" s="6">
        <v>52144</v>
      </c>
      <c r="C32" s="112" t="str">
        <f>IF(AND(B35&lt;1),"NO PM STATED",IF(AND(B32+C34&gt;=B35),"MET PM",IF(AND(B32+C34&lt;=B33),"PM NOT MET")))</f>
        <v>MET PM</v>
      </c>
      <c r="D32" s="110"/>
    </row>
    <row r="33" spans="1:4" ht="26.25" customHeight="1">
      <c r="A33" s="42" t="s">
        <v>29</v>
      </c>
      <c r="B33" s="88">
        <f>B35</f>
        <v>32281</v>
      </c>
      <c r="C33" s="113"/>
      <c r="D33" s="110"/>
    </row>
    <row r="34" spans="1:4" ht="26.25" customHeight="1" hidden="1">
      <c r="A34" s="42"/>
      <c r="B34" s="51">
        <v>0.1</v>
      </c>
      <c r="C34" s="58">
        <f>B33*B34</f>
        <v>3228.1000000000004</v>
      </c>
      <c r="D34" s="110"/>
    </row>
    <row r="35" spans="1:4" ht="26.25" customHeight="1">
      <c r="A35" s="8" t="s">
        <v>2</v>
      </c>
      <c r="B35" s="6">
        <v>32281</v>
      </c>
      <c r="C35" s="50"/>
      <c r="D35" s="111"/>
    </row>
    <row r="36" spans="1:4" ht="12.75">
      <c r="A36" s="11" t="s">
        <v>4</v>
      </c>
      <c r="B36" s="3" t="s">
        <v>37</v>
      </c>
      <c r="C36" s="3" t="s">
        <v>38</v>
      </c>
      <c r="D36" s="4" t="s">
        <v>6</v>
      </c>
    </row>
    <row r="37" spans="1:4" ht="53.25" customHeight="1">
      <c r="A37" s="8" t="s">
        <v>1</v>
      </c>
      <c r="B37" s="6">
        <v>85902</v>
      </c>
      <c r="C37" s="112" t="str">
        <f>IF(AND(B40&lt;1),"NO PM STATED",IF(AND(B37+C39&gt;=B40),"MET PM",IF(AND(B37+C39&lt;=B38),"PM NOT MET")))</f>
        <v>MET PM</v>
      </c>
      <c r="D37" s="110"/>
    </row>
    <row r="38" spans="1:4" ht="26.25" customHeight="1">
      <c r="A38" s="42" t="s">
        <v>29</v>
      </c>
      <c r="B38" s="88">
        <f>B40</f>
        <v>26382</v>
      </c>
      <c r="C38" s="113"/>
      <c r="D38" s="110"/>
    </row>
    <row r="39" spans="1:4" ht="26.25" customHeight="1" hidden="1">
      <c r="A39" s="42"/>
      <c r="B39" s="51">
        <v>0.1</v>
      </c>
      <c r="C39" s="58">
        <f>B38*B39</f>
        <v>2638.2000000000003</v>
      </c>
      <c r="D39" s="110"/>
    </row>
    <row r="40" spans="1:4" ht="26.25" customHeight="1">
      <c r="A40" s="8" t="s">
        <v>2</v>
      </c>
      <c r="B40" s="6">
        <v>26382</v>
      </c>
      <c r="C40" s="50"/>
      <c r="D40" s="111"/>
    </row>
    <row r="41" ht="12.75">
      <c r="A41" s="12"/>
    </row>
    <row r="42" spans="1:4" ht="12.75">
      <c r="A42" s="105" t="s">
        <v>10</v>
      </c>
      <c r="B42" s="106"/>
      <c r="C42" s="106"/>
      <c r="D42" s="107"/>
    </row>
    <row r="43" spans="1:4" ht="12.75">
      <c r="A43" s="11" t="s">
        <v>0</v>
      </c>
      <c r="B43" s="3" t="s">
        <v>37</v>
      </c>
      <c r="C43" s="3" t="s">
        <v>38</v>
      </c>
      <c r="D43" s="4" t="s">
        <v>6</v>
      </c>
    </row>
    <row r="44" spans="1:4" ht="53.25" customHeight="1">
      <c r="A44" s="8" t="s">
        <v>1</v>
      </c>
      <c r="B44" s="6">
        <v>911</v>
      </c>
      <c r="C44" s="112" t="str">
        <f>IF(AND(B47&lt;1),"NO PM STATED",IF(AND(B44+C46&gt;=B47),"MET PM",IF(AND(B44+C46&lt;=B45),"PM NOT MET")))</f>
        <v>MET PM</v>
      </c>
      <c r="D44" s="108"/>
    </row>
    <row r="45" spans="1:4" ht="26.25" customHeight="1">
      <c r="A45" s="42" t="s">
        <v>29</v>
      </c>
      <c r="B45" s="88">
        <f>B47</f>
        <v>823</v>
      </c>
      <c r="C45" s="113"/>
      <c r="D45" s="108"/>
    </row>
    <row r="46" spans="1:4" ht="26.25" customHeight="1" hidden="1">
      <c r="A46" s="42"/>
      <c r="B46" s="51">
        <v>0.1</v>
      </c>
      <c r="C46" s="58">
        <f>B45*B46</f>
        <v>82.30000000000001</v>
      </c>
      <c r="D46" s="108"/>
    </row>
    <row r="47" spans="1:4" ht="26.25" customHeight="1">
      <c r="A47" s="8" t="s">
        <v>2</v>
      </c>
      <c r="B47" s="6">
        <v>823</v>
      </c>
      <c r="C47" s="50"/>
      <c r="D47" s="109"/>
    </row>
    <row r="48" spans="1:4" ht="12.75">
      <c r="A48" s="11" t="s">
        <v>4</v>
      </c>
      <c r="B48" s="3" t="s">
        <v>37</v>
      </c>
      <c r="C48" s="3" t="s">
        <v>38</v>
      </c>
      <c r="D48" s="4" t="s">
        <v>6</v>
      </c>
    </row>
    <row r="49" spans="1:4" ht="53.25" customHeight="1">
      <c r="A49" s="8" t="s">
        <v>1</v>
      </c>
      <c r="B49" s="6">
        <v>773</v>
      </c>
      <c r="C49" s="112" t="str">
        <f>IF(AND(B52&lt;1),"NO PM STATED",IF(AND(B49+C51&gt;=B52),"MET PM",IF(AND(B49+C51&lt;=B50),"PM NOT MET")))</f>
        <v>MET PM</v>
      </c>
      <c r="D49" s="150"/>
    </row>
    <row r="50" spans="1:4" ht="26.25" customHeight="1">
      <c r="A50" s="42" t="s">
        <v>29</v>
      </c>
      <c r="B50" s="88">
        <f>B52</f>
        <v>590</v>
      </c>
      <c r="C50" s="113"/>
      <c r="D50" s="151"/>
    </row>
    <row r="51" spans="1:4" ht="26.25" customHeight="1" hidden="1">
      <c r="A51" s="42"/>
      <c r="B51" s="51">
        <v>0.1</v>
      </c>
      <c r="C51" s="47">
        <f>B51*B50</f>
        <v>59</v>
      </c>
      <c r="D51" s="151"/>
    </row>
    <row r="52" spans="1:4" ht="26.25" customHeight="1">
      <c r="A52" s="8" t="s">
        <v>2</v>
      </c>
      <c r="B52" s="6">
        <v>590</v>
      </c>
      <c r="C52" s="49"/>
      <c r="D52" s="152"/>
    </row>
    <row r="53" spans="1:4" ht="6.75" customHeight="1">
      <c r="A53" s="9"/>
      <c r="B53" s="23"/>
      <c r="C53" s="71"/>
      <c r="D53" s="25"/>
    </row>
    <row r="54" spans="1:4" ht="12.75">
      <c r="A54" s="104" t="s">
        <v>55</v>
      </c>
      <c r="B54" s="104"/>
      <c r="C54" s="104"/>
      <c r="D54" s="104"/>
    </row>
    <row r="55" ht="12.75">
      <c r="A55" s="12"/>
    </row>
    <row r="56" spans="1:4" ht="12.75">
      <c r="A56" s="117" t="s">
        <v>3</v>
      </c>
      <c r="B56" s="118"/>
      <c r="C56" s="118"/>
      <c r="D56" s="119"/>
    </row>
    <row r="57" spans="1:4" ht="12.75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>
      <c r="A58" s="14" t="s">
        <v>1</v>
      </c>
      <c r="B58" s="6">
        <v>82</v>
      </c>
      <c r="C58" s="112" t="str">
        <f>IF(AND(B61&lt;1),"NO PM STATED",IF(AND(B58+C60&gt;=B61),"MET PM",IF(AND(B58+C60&lt;=B59),"PM NOT MET")))</f>
        <v>MET PM</v>
      </c>
      <c r="D58" s="108"/>
    </row>
    <row r="59" spans="1:4" ht="26.25" customHeight="1">
      <c r="A59" s="42" t="s">
        <v>29</v>
      </c>
      <c r="B59" s="88">
        <f>B61</f>
        <v>82</v>
      </c>
      <c r="C59" s="113"/>
      <c r="D59" s="108"/>
    </row>
    <row r="60" spans="1:4" ht="26.25" customHeight="1" hidden="1">
      <c r="A60" s="42"/>
      <c r="B60" s="51">
        <v>0.1</v>
      </c>
      <c r="C60" s="53">
        <f>B59*B60</f>
        <v>8.200000000000001</v>
      </c>
      <c r="D60" s="108"/>
    </row>
    <row r="61" spans="1:4" ht="26.25" customHeight="1">
      <c r="A61" s="14" t="s">
        <v>2</v>
      </c>
      <c r="B61" s="6">
        <v>82</v>
      </c>
      <c r="C61" s="50"/>
      <c r="D61" s="109"/>
    </row>
    <row r="62" ht="12.75">
      <c r="A62" s="12"/>
    </row>
    <row r="63" spans="1:4" ht="12.75">
      <c r="A63" s="104" t="s">
        <v>59</v>
      </c>
      <c r="B63" s="104"/>
      <c r="C63" s="104"/>
      <c r="D63" s="104"/>
    </row>
    <row r="64" ht="12.75">
      <c r="A64" s="12"/>
    </row>
    <row r="65" spans="1:4" ht="40.5" customHeight="1">
      <c r="A65" s="99" t="s">
        <v>62</v>
      </c>
      <c r="B65" s="100"/>
      <c r="C65" s="100"/>
      <c r="D65" s="100"/>
    </row>
    <row r="143" spans="1:4" ht="12.75">
      <c r="A143" s="12"/>
      <c r="B143" s="12"/>
      <c r="C143" s="12"/>
      <c r="D143" s="12"/>
    </row>
  </sheetData>
  <sheetProtection/>
  <protectedRanges>
    <protectedRange sqref="D8:D11 D13:D16 D20:D23 D25:D28 D32:D35 D37:D40 D44:D47 D49:D52 D58:D61" name="Range2"/>
    <protectedRange sqref="C16 C23 C28 C35 C40 C47 C52" name="Range1"/>
  </protectedRanges>
  <mergeCells count="31">
    <mergeCell ref="D58:D61"/>
    <mergeCell ref="C13:C14"/>
    <mergeCell ref="C49:C50"/>
    <mergeCell ref="A1:D1"/>
    <mergeCell ref="A3:C3"/>
    <mergeCell ref="A4:C4"/>
    <mergeCell ref="D3:D4"/>
    <mergeCell ref="A2:D2"/>
    <mergeCell ref="C25:C26"/>
    <mergeCell ref="C37:C38"/>
    <mergeCell ref="D25:D28"/>
    <mergeCell ref="C20:C21"/>
    <mergeCell ref="A30:D30"/>
    <mergeCell ref="A6:D6"/>
    <mergeCell ref="D37:D40"/>
    <mergeCell ref="A65:D65"/>
    <mergeCell ref="A63:D63"/>
    <mergeCell ref="D20:D23"/>
    <mergeCell ref="D8:D11"/>
    <mergeCell ref="A18:D18"/>
    <mergeCell ref="C58:C59"/>
    <mergeCell ref="D32:D35"/>
    <mergeCell ref="A56:D56"/>
    <mergeCell ref="D49:D52"/>
    <mergeCell ref="C44:C45"/>
    <mergeCell ref="C8:C9"/>
    <mergeCell ref="D13:D16"/>
    <mergeCell ref="A42:D42"/>
    <mergeCell ref="A54:D54"/>
    <mergeCell ref="D44:D47"/>
    <mergeCell ref="C32:C33"/>
  </mergeCells>
  <conditionalFormatting sqref="C10 C60">
    <cfRule type="cellIs" priority="8" dxfId="0" operator="equal" stopIfTrue="1">
      <formula>"Not on target to meet PM"</formula>
    </cfRule>
  </conditionalFormatting>
  <conditionalFormatting sqref="B9 B14 B21 B26 B33 B38 B45 B50 B59">
    <cfRule type="cellIs" priority="3" dxfId="2" operator="lessThan">
      <formula>1</formula>
    </cfRule>
  </conditionalFormatting>
  <conditionalFormatting sqref="C8 C13 C20 C25 C32 C37 C44 C49 C58">
    <cfRule type="cellIs" priority="2" dxfId="1" operator="equal" stopIfTrue="1">
      <formula>"NO PM STATED"</formula>
    </cfRule>
  </conditionalFormatting>
  <conditionalFormatting sqref="C8:C9 C13:C14 C20:C21 C25:C26 C32:C33 C37:C38 C44:C45 C49:C50 C58:C5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2" manualBreakCount="2">
    <brk id="28" max="3" man="1"/>
    <brk id="5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3"/>
  <sheetViews>
    <sheetView zoomScaleSheetLayoutView="85" zoomScalePageLayoutView="0" workbookViewId="0" topLeftCell="A1">
      <selection activeCell="J8" sqref="J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18</v>
      </c>
      <c r="B2" s="92"/>
      <c r="C2" s="92"/>
      <c r="D2" s="93"/>
    </row>
    <row r="3" spans="1:4" ht="60" customHeight="1">
      <c r="A3" s="94" t="s">
        <v>35</v>
      </c>
      <c r="B3" s="95"/>
      <c r="C3" s="96"/>
      <c r="D3" s="140" t="s">
        <v>64</v>
      </c>
    </row>
    <row r="4" spans="1:4" ht="84.75" customHeight="1">
      <c r="A4" s="94" t="s">
        <v>36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573</v>
      </c>
      <c r="C8" s="112" t="str">
        <f>IF(AND(B11&lt;1),"NO PM STATED",IF(AND(B8+C10&gt;=B11),"MET PM",IF(AND(B8+C10&lt;=B9),"PM NOT MET")))</f>
        <v>MET PM</v>
      </c>
      <c r="D8" s="116"/>
    </row>
    <row r="9" spans="1:4" ht="26.25" customHeight="1">
      <c r="A9" s="42" t="s">
        <v>29</v>
      </c>
      <c r="B9" s="88">
        <f>B11</f>
        <v>500</v>
      </c>
      <c r="C9" s="113"/>
      <c r="D9" s="110"/>
    </row>
    <row r="10" spans="1:4" ht="26.25" customHeight="1" hidden="1">
      <c r="A10" s="42"/>
      <c r="B10" s="51">
        <v>0.1</v>
      </c>
      <c r="C10" s="47">
        <f>B9*B10</f>
        <v>50</v>
      </c>
      <c r="D10" s="110"/>
    </row>
    <row r="11" spans="1:4" ht="26.25" customHeight="1">
      <c r="A11" s="5" t="s">
        <v>2</v>
      </c>
      <c r="B11" s="6">
        <v>500</v>
      </c>
      <c r="C11" s="79"/>
      <c r="D11" s="111"/>
    </row>
    <row r="12" spans="1:2" ht="12.75">
      <c r="A12" s="7"/>
      <c r="B12" s="1"/>
    </row>
    <row r="13" spans="1:4" ht="12.75">
      <c r="A13" s="105" t="s">
        <v>8</v>
      </c>
      <c r="B13" s="106"/>
      <c r="C13" s="106"/>
      <c r="D13" s="107"/>
    </row>
    <row r="14" spans="1:4" ht="12.75">
      <c r="A14" s="2" t="s">
        <v>0</v>
      </c>
      <c r="B14" s="3" t="s">
        <v>37</v>
      </c>
      <c r="C14" s="3" t="s">
        <v>38</v>
      </c>
      <c r="D14" s="4" t="s">
        <v>6</v>
      </c>
    </row>
    <row r="15" spans="1:4" ht="53.25" customHeight="1">
      <c r="A15" s="5" t="s">
        <v>1</v>
      </c>
      <c r="B15" s="6">
        <v>225</v>
      </c>
      <c r="C15" s="112" t="str">
        <f>IF(AND(B18&lt;1),"NO PM STATED",IF(AND(B15+C17&gt;=B18),"MET PM",IF(AND(B15+C17&lt;=B16),"PM NOT MET")))</f>
        <v>MET PM</v>
      </c>
      <c r="D15" s="115"/>
    </row>
    <row r="16" spans="1:4" ht="26.25" customHeight="1">
      <c r="A16" s="42" t="s">
        <v>29</v>
      </c>
      <c r="B16" s="88">
        <f>B18</f>
        <v>60</v>
      </c>
      <c r="C16" s="113"/>
      <c r="D16" s="108"/>
    </row>
    <row r="17" spans="1:4" ht="26.25" customHeight="1" hidden="1">
      <c r="A17" s="42"/>
      <c r="B17" s="51">
        <v>0.1</v>
      </c>
      <c r="C17" s="47">
        <f>B16*B17</f>
        <v>6</v>
      </c>
      <c r="D17" s="108"/>
    </row>
    <row r="18" spans="1:4" ht="26.25" customHeight="1">
      <c r="A18" s="8" t="s">
        <v>2</v>
      </c>
      <c r="B18" s="6">
        <v>60</v>
      </c>
      <c r="C18" s="49"/>
      <c r="D18" s="109"/>
    </row>
    <row r="19" ht="12.75">
      <c r="A19" s="9"/>
    </row>
    <row r="20" spans="1:4" ht="12.75">
      <c r="A20" s="105" t="s">
        <v>9</v>
      </c>
      <c r="B20" s="106"/>
      <c r="C20" s="106"/>
      <c r="D20" s="107"/>
    </row>
    <row r="21" spans="1:4" ht="12.75">
      <c r="A21" s="11" t="s">
        <v>0</v>
      </c>
      <c r="B21" s="3" t="s">
        <v>37</v>
      </c>
      <c r="C21" s="3" t="s">
        <v>38</v>
      </c>
      <c r="D21" s="4" t="s">
        <v>6</v>
      </c>
    </row>
    <row r="22" spans="1:4" ht="53.25" customHeight="1">
      <c r="A22" s="8" t="s">
        <v>1</v>
      </c>
      <c r="B22" s="6">
        <v>1019450</v>
      </c>
      <c r="C22" s="112" t="str">
        <f>IF(AND(B25&lt;1),"NO PM STATED",IF(AND(B22+C24&gt;=B25),"MET PM",IF(AND(B22+C24&lt;=B23),"PM NOT MET")))</f>
        <v>MET PM</v>
      </c>
      <c r="D22" s="110"/>
    </row>
    <row r="23" spans="1:4" ht="26.25" customHeight="1">
      <c r="A23" s="42" t="s">
        <v>29</v>
      </c>
      <c r="B23" s="88">
        <f>B25</f>
        <v>1000000</v>
      </c>
      <c r="C23" s="113"/>
      <c r="D23" s="110"/>
    </row>
    <row r="24" spans="1:4" ht="26.25" customHeight="1" hidden="1">
      <c r="A24" s="42"/>
      <c r="B24" s="54">
        <v>0.1</v>
      </c>
      <c r="C24" s="59">
        <f>B24*B23</f>
        <v>100000</v>
      </c>
      <c r="D24" s="110"/>
    </row>
    <row r="25" spans="1:4" ht="26.25" customHeight="1">
      <c r="A25" s="8" t="s">
        <v>2</v>
      </c>
      <c r="B25" s="6">
        <v>1000000</v>
      </c>
      <c r="C25" s="79"/>
      <c r="D25" s="111"/>
    </row>
    <row r="26" ht="12.75">
      <c r="A26" s="12"/>
    </row>
    <row r="27" spans="1:4" ht="12.75">
      <c r="A27" s="105" t="s">
        <v>10</v>
      </c>
      <c r="B27" s="106"/>
      <c r="C27" s="106"/>
      <c r="D27" s="107"/>
    </row>
    <row r="28" spans="1:4" ht="12.75">
      <c r="A28" s="11" t="s">
        <v>0</v>
      </c>
      <c r="B28" s="3" t="s">
        <v>37</v>
      </c>
      <c r="C28" s="3" t="s">
        <v>38</v>
      </c>
      <c r="D28" s="4" t="s">
        <v>6</v>
      </c>
    </row>
    <row r="29" spans="1:4" ht="53.25" customHeight="1">
      <c r="A29" s="8" t="s">
        <v>1</v>
      </c>
      <c r="B29" s="6">
        <v>180</v>
      </c>
      <c r="C29" s="112" t="str">
        <f>IF(AND(B32&lt;1),"NO PM STATED",IF(AND(B29+C31&gt;=B32),"MET PM",IF(AND(B29+C31&lt;=B30),"PM NOT MET")))</f>
        <v>MET PM</v>
      </c>
      <c r="D29" s="110"/>
    </row>
    <row r="30" spans="1:4" ht="26.25" customHeight="1">
      <c r="A30" s="42" t="s">
        <v>29</v>
      </c>
      <c r="B30" s="88">
        <f>B32</f>
        <v>100</v>
      </c>
      <c r="C30" s="113"/>
      <c r="D30" s="110"/>
    </row>
    <row r="31" spans="1:4" ht="26.25" customHeight="1" hidden="1">
      <c r="A31" s="42"/>
      <c r="B31" s="54">
        <v>0.1</v>
      </c>
      <c r="C31" s="59">
        <f>B31*B30</f>
        <v>10</v>
      </c>
      <c r="D31" s="110"/>
    </row>
    <row r="32" spans="1:4" ht="26.25" customHeight="1">
      <c r="A32" s="8" t="s">
        <v>2</v>
      </c>
      <c r="B32" s="6">
        <v>100</v>
      </c>
      <c r="C32" s="60"/>
      <c r="D32" s="111"/>
    </row>
    <row r="33" ht="10.5" customHeight="1">
      <c r="A33" s="12"/>
    </row>
    <row r="34" spans="1:4" ht="12.75">
      <c r="A34" s="104" t="s">
        <v>55</v>
      </c>
      <c r="B34" s="104"/>
      <c r="C34" s="104"/>
      <c r="D34" s="104"/>
    </row>
    <row r="35" ht="12.75">
      <c r="A35" s="12"/>
    </row>
    <row r="36" spans="1:4" ht="12.75">
      <c r="A36" s="105" t="s">
        <v>3</v>
      </c>
      <c r="B36" s="106"/>
      <c r="C36" s="106"/>
      <c r="D36" s="107"/>
    </row>
    <row r="37" spans="1:4" ht="12.75">
      <c r="A37" s="11" t="s">
        <v>0</v>
      </c>
      <c r="B37" s="3" t="s">
        <v>37</v>
      </c>
      <c r="C37" s="3" t="s">
        <v>38</v>
      </c>
      <c r="D37" s="4" t="s">
        <v>6</v>
      </c>
    </row>
    <row r="38" spans="1:4" ht="53.25" customHeight="1">
      <c r="A38" s="14" t="s">
        <v>1</v>
      </c>
      <c r="B38" s="6">
        <v>53</v>
      </c>
      <c r="C38" s="112" t="str">
        <f>IF(AND(B41&lt;1),"NO PM STATED",IF(AND(B38+C40&gt;=B41),"MET PM",IF(AND(B38+C40&lt;=B39),"PM NOT MET")))</f>
        <v>MET PM</v>
      </c>
      <c r="D38" s="115"/>
    </row>
    <row r="39" spans="1:4" ht="26.25" customHeight="1">
      <c r="A39" s="42" t="s">
        <v>29</v>
      </c>
      <c r="B39" s="88">
        <f>B41</f>
        <v>54</v>
      </c>
      <c r="C39" s="113"/>
      <c r="D39" s="108"/>
    </row>
    <row r="40" spans="1:4" ht="26.25" customHeight="1" hidden="1">
      <c r="A40" s="42"/>
      <c r="B40" s="51">
        <v>0.05</v>
      </c>
      <c r="C40" s="47">
        <f>B39*B40</f>
        <v>2.7</v>
      </c>
      <c r="D40" s="108"/>
    </row>
    <row r="41" spans="1:4" ht="26.25" customHeight="1">
      <c r="A41" s="14" t="s">
        <v>2</v>
      </c>
      <c r="B41" s="6">
        <v>54</v>
      </c>
      <c r="C41" s="79"/>
      <c r="D41" s="109"/>
    </row>
    <row r="42" ht="12.75">
      <c r="A42" s="12"/>
    </row>
    <row r="43" spans="1:4" ht="12.75">
      <c r="A43" s="104" t="s">
        <v>58</v>
      </c>
      <c r="B43" s="104"/>
      <c r="C43" s="104"/>
      <c r="D43" s="104"/>
    </row>
    <row r="44" ht="12.75">
      <c r="A44" s="12"/>
    </row>
    <row r="45" spans="1:4" ht="40.5" customHeight="1">
      <c r="A45" s="99" t="s">
        <v>62</v>
      </c>
      <c r="B45" s="100"/>
      <c r="C45" s="100"/>
      <c r="D45" s="100"/>
    </row>
    <row r="123" spans="1:4" ht="12.75">
      <c r="A123" s="12"/>
      <c r="B123" s="12"/>
      <c r="C123" s="12"/>
      <c r="D123" s="12"/>
    </row>
  </sheetData>
  <sheetProtection/>
  <protectedRanges>
    <protectedRange sqref="D8:D11 D15:D18 D22:D25 D29:D32 D38:D41" name="Range2"/>
    <protectedRange sqref="C11 C18 C25 C32 C41" name="Range1"/>
  </protectedRanges>
  <mergeCells count="23">
    <mergeCell ref="C8:C9"/>
    <mergeCell ref="A1:D1"/>
    <mergeCell ref="A3:C3"/>
    <mergeCell ref="A4:C4"/>
    <mergeCell ref="D3:D4"/>
    <mergeCell ref="A2:D2"/>
    <mergeCell ref="A6:D6"/>
    <mergeCell ref="D8:D11"/>
    <mergeCell ref="D38:D41"/>
    <mergeCell ref="C38:C39"/>
    <mergeCell ref="A45:D45"/>
    <mergeCell ref="A43:D43"/>
    <mergeCell ref="C15:C16"/>
    <mergeCell ref="D15:D18"/>
    <mergeCell ref="A13:D13"/>
    <mergeCell ref="A34:D34"/>
    <mergeCell ref="A36:D36"/>
    <mergeCell ref="D22:D25"/>
    <mergeCell ref="A27:D27"/>
    <mergeCell ref="D29:D32"/>
    <mergeCell ref="C22:C23"/>
    <mergeCell ref="C29:C30"/>
    <mergeCell ref="A20:D20"/>
  </mergeCells>
  <conditionalFormatting sqref="C38 C29 C22 C15 C8">
    <cfRule type="cellIs" priority="3" dxfId="1" operator="equal" stopIfTrue="1">
      <formula>"NO PM STATED"</formula>
    </cfRule>
  </conditionalFormatting>
  <conditionalFormatting sqref="C38:C39 C29:C30 C22:C23 C15:C16 C8:C9">
    <cfRule type="cellIs" priority="2" dxfId="0" operator="equal" stopIfTrue="1">
      <formula>"PM NOT MET"</formula>
    </cfRule>
  </conditionalFormatting>
  <conditionalFormatting sqref="B9 B16 B23 B30 B39">
    <cfRule type="cellIs" priority="1" dxfId="2" operator="lessThan">
      <formula>1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"/>
  <sheetViews>
    <sheetView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19</v>
      </c>
      <c r="B2" s="92"/>
      <c r="C2" s="92"/>
      <c r="D2" s="93"/>
    </row>
    <row r="3" spans="1:4" ht="60" customHeight="1">
      <c r="A3" s="94" t="s">
        <v>42</v>
      </c>
      <c r="B3" s="95"/>
      <c r="C3" s="96"/>
      <c r="D3" s="140" t="s">
        <v>64</v>
      </c>
    </row>
    <row r="4" spans="1:4" ht="84.75" customHeight="1">
      <c r="A4" s="94" t="s">
        <v>36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3544</v>
      </c>
      <c r="C8" s="112" t="str">
        <f>IF(AND(B11&lt;1),"NO PM STATED",IF(AND(B8+C10&gt;=B11),"MET PM",IF(AND(B8+C10&lt;=B9),"PM NOT MET")))</f>
        <v>MET PM</v>
      </c>
      <c r="D8" s="153"/>
    </row>
    <row r="9" spans="1:4" ht="26.25" customHeight="1">
      <c r="A9" s="42" t="s">
        <v>29</v>
      </c>
      <c r="B9" s="88">
        <f>B11</f>
        <v>2000</v>
      </c>
      <c r="C9" s="113"/>
      <c r="D9" s="154"/>
    </row>
    <row r="10" spans="1:4" ht="26.25" customHeight="1" hidden="1">
      <c r="A10" s="42"/>
      <c r="B10" s="51">
        <v>0.1</v>
      </c>
      <c r="C10" s="53">
        <f>B10*B9</f>
        <v>200</v>
      </c>
      <c r="D10" s="154"/>
    </row>
    <row r="11" spans="1:4" ht="26.25" customHeight="1">
      <c r="A11" s="5" t="s">
        <v>2</v>
      </c>
      <c r="B11" s="6">
        <v>2000</v>
      </c>
      <c r="C11" s="49"/>
      <c r="D11" s="155"/>
    </row>
    <row r="12" spans="1:4" ht="12.75">
      <c r="A12" s="2" t="s">
        <v>5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5" t="s">
        <v>1</v>
      </c>
      <c r="B13" s="6">
        <v>3223</v>
      </c>
      <c r="C13" s="112" t="str">
        <f>IF(AND(B16&lt;1),"NO PM STATED",IF(AND(B13+C15&gt;=B16),"MET PM",IF(AND(B13+C15&lt;=B14),"PM NOT MET")))</f>
        <v>MET PM</v>
      </c>
      <c r="D13" s="153"/>
    </row>
    <row r="14" spans="1:4" ht="26.25" customHeight="1">
      <c r="A14" s="42" t="s">
        <v>29</v>
      </c>
      <c r="B14" s="88">
        <f>B16</f>
        <v>1800</v>
      </c>
      <c r="C14" s="113"/>
      <c r="D14" s="154"/>
    </row>
    <row r="15" spans="1:4" ht="26.25" customHeight="1" hidden="1">
      <c r="A15" s="42"/>
      <c r="B15" s="51">
        <v>0.1</v>
      </c>
      <c r="C15" s="53">
        <f>B14*B15</f>
        <v>180</v>
      </c>
      <c r="D15" s="154"/>
    </row>
    <row r="16" spans="1:6" ht="26.25" customHeight="1">
      <c r="A16" s="5" t="s">
        <v>2</v>
      </c>
      <c r="B16" s="6">
        <v>1800</v>
      </c>
      <c r="C16" s="50"/>
      <c r="D16" s="155"/>
      <c r="F16" s="38"/>
    </row>
    <row r="17" spans="1:4" ht="12.75">
      <c r="A17" s="2" t="s">
        <v>4</v>
      </c>
      <c r="B17" s="3" t="s">
        <v>37</v>
      </c>
      <c r="C17" s="3" t="s">
        <v>38</v>
      </c>
      <c r="D17" s="4" t="s">
        <v>6</v>
      </c>
    </row>
    <row r="18" spans="1:4" ht="53.25" customHeight="1">
      <c r="A18" s="5" t="s">
        <v>1</v>
      </c>
      <c r="B18" s="6">
        <v>1153</v>
      </c>
      <c r="C18" s="112" t="str">
        <f>IF(AND(B21&lt;1),"NO PM STATED",IF(AND(B18+C20&gt;=B21),"MET PM",IF(AND(B18+C20&lt;=B19),"PM NOT MET")))</f>
        <v>MET PM</v>
      </c>
      <c r="D18" s="153"/>
    </row>
    <row r="19" spans="1:4" ht="26.25" customHeight="1">
      <c r="A19" s="42" t="s">
        <v>29</v>
      </c>
      <c r="B19" s="88">
        <f>B21</f>
        <v>700</v>
      </c>
      <c r="C19" s="113"/>
      <c r="D19" s="154"/>
    </row>
    <row r="20" spans="1:4" ht="26.25" customHeight="1" hidden="1">
      <c r="A20" s="42"/>
      <c r="B20" s="51">
        <v>0.1</v>
      </c>
      <c r="C20" s="53">
        <f>B19*B20</f>
        <v>70</v>
      </c>
      <c r="D20" s="154"/>
    </row>
    <row r="21" spans="1:4" ht="26.25" customHeight="1">
      <c r="A21" s="5" t="s">
        <v>2</v>
      </c>
      <c r="B21" s="6">
        <v>700</v>
      </c>
      <c r="C21" s="50"/>
      <c r="D21" s="155"/>
    </row>
    <row r="22" spans="1:4" ht="12.75">
      <c r="A22" s="2" t="s">
        <v>22</v>
      </c>
      <c r="B22" s="3" t="s">
        <v>37</v>
      </c>
      <c r="C22" s="3" t="s">
        <v>38</v>
      </c>
      <c r="D22" s="4" t="s">
        <v>6</v>
      </c>
    </row>
    <row r="23" spans="1:4" ht="53.25" customHeight="1">
      <c r="A23" s="5" t="s">
        <v>1</v>
      </c>
      <c r="B23" s="6">
        <v>1116</v>
      </c>
      <c r="C23" s="112" t="str">
        <f>IF(AND(B26&lt;1),"NO PM STATED",IF(AND(B23+C25&gt;=B26),"MET PM",IF(AND(B23+C25&lt;=B24),"PM NOT MET")))</f>
        <v>MET PM</v>
      </c>
      <c r="D23" s="153"/>
    </row>
    <row r="24" spans="1:4" ht="26.25" customHeight="1">
      <c r="A24" s="42" t="s">
        <v>29</v>
      </c>
      <c r="B24" s="88">
        <f>B26</f>
        <v>250</v>
      </c>
      <c r="C24" s="113"/>
      <c r="D24" s="154"/>
    </row>
    <row r="25" spans="1:4" ht="26.25" customHeight="1" hidden="1">
      <c r="A25" s="42"/>
      <c r="B25" s="51">
        <v>0.1</v>
      </c>
      <c r="C25" s="53">
        <f>B24*B25</f>
        <v>25</v>
      </c>
      <c r="D25" s="154"/>
    </row>
    <row r="26" spans="1:4" ht="26.25" customHeight="1">
      <c r="A26" s="5" t="s">
        <v>2</v>
      </c>
      <c r="B26" s="6">
        <v>250</v>
      </c>
      <c r="C26" s="79"/>
      <c r="D26" s="155"/>
    </row>
    <row r="27" spans="1:2" ht="12.75">
      <c r="A27" s="7"/>
      <c r="B27" s="1"/>
    </row>
    <row r="28" spans="1:4" ht="12.75">
      <c r="A28" s="105" t="s">
        <v>8</v>
      </c>
      <c r="B28" s="106"/>
      <c r="C28" s="106"/>
      <c r="D28" s="107"/>
    </row>
    <row r="29" spans="1:4" ht="12.75">
      <c r="A29" s="2" t="s">
        <v>0</v>
      </c>
      <c r="B29" s="3" t="s">
        <v>37</v>
      </c>
      <c r="C29" s="3" t="s">
        <v>38</v>
      </c>
      <c r="D29" s="4" t="s">
        <v>6</v>
      </c>
    </row>
    <row r="30" spans="1:4" ht="53.25" customHeight="1">
      <c r="A30" s="5" t="s">
        <v>1</v>
      </c>
      <c r="B30" s="6">
        <v>100</v>
      </c>
      <c r="C30" s="112" t="str">
        <f>IF(AND(B33&lt;1),"NO PM STATED",IF(AND(B30+C32&gt;=B33),"MET PM",IF(AND(B30+C32&lt;=B31),"PM NOT MET")))</f>
        <v>MET PM</v>
      </c>
      <c r="D30" s="153"/>
    </row>
    <row r="31" spans="1:4" ht="26.25" customHeight="1">
      <c r="A31" s="42" t="s">
        <v>29</v>
      </c>
      <c r="B31" s="88">
        <f>B33</f>
        <v>50</v>
      </c>
      <c r="C31" s="113"/>
      <c r="D31" s="154"/>
    </row>
    <row r="32" spans="1:4" ht="26.25" customHeight="1" hidden="1">
      <c r="A32" s="42"/>
      <c r="B32" s="51">
        <v>0.1</v>
      </c>
      <c r="C32" s="86">
        <f>B32*B31</f>
        <v>5</v>
      </c>
      <c r="D32" s="154"/>
    </row>
    <row r="33" spans="1:4" ht="26.25" customHeight="1">
      <c r="A33" s="8" t="s">
        <v>2</v>
      </c>
      <c r="B33" s="6">
        <v>50</v>
      </c>
      <c r="C33" s="79"/>
      <c r="D33" s="155"/>
    </row>
    <row r="34" ht="12.75">
      <c r="A34" s="10"/>
    </row>
    <row r="35" spans="1:4" ht="12.75">
      <c r="A35" s="105" t="s">
        <v>9</v>
      </c>
      <c r="B35" s="106"/>
      <c r="C35" s="106"/>
      <c r="D35" s="107"/>
    </row>
    <row r="36" spans="1:4" ht="12.75">
      <c r="A36" s="11" t="s">
        <v>0</v>
      </c>
      <c r="B36" s="3" t="s">
        <v>37</v>
      </c>
      <c r="C36" s="3" t="s">
        <v>38</v>
      </c>
      <c r="D36" s="4" t="s">
        <v>6</v>
      </c>
    </row>
    <row r="37" spans="1:4" ht="53.25" customHeight="1">
      <c r="A37" s="8" t="s">
        <v>1</v>
      </c>
      <c r="B37" s="6">
        <v>1238981</v>
      </c>
      <c r="C37" s="112" t="str">
        <f>IF(AND(B40&lt;1),"NO PM STATED",IF(AND(B37+C39&gt;=B40),"MET PM",IF(AND(B37+C39&lt;=B38),"PM NOT MET")))</f>
        <v>MET PM</v>
      </c>
      <c r="D37" s="156"/>
    </row>
    <row r="38" spans="1:4" ht="26.25" customHeight="1">
      <c r="A38" s="42" t="s">
        <v>29</v>
      </c>
      <c r="B38" s="88">
        <f>B40</f>
        <v>500000</v>
      </c>
      <c r="C38" s="113"/>
      <c r="D38" s="157"/>
    </row>
    <row r="39" spans="1:4" ht="26.25" customHeight="1" hidden="1">
      <c r="A39" s="42"/>
      <c r="B39" s="51">
        <v>0.1</v>
      </c>
      <c r="C39" s="53">
        <f>B38*B39</f>
        <v>50000</v>
      </c>
      <c r="D39" s="157"/>
    </row>
    <row r="40" spans="1:4" ht="26.25" customHeight="1">
      <c r="A40" s="8" t="s">
        <v>2</v>
      </c>
      <c r="B40" s="6">
        <v>500000</v>
      </c>
      <c r="C40" s="50"/>
      <c r="D40" s="158"/>
    </row>
    <row r="41" spans="1:4" ht="12.75">
      <c r="A41" s="2" t="s">
        <v>5</v>
      </c>
      <c r="B41" s="3" t="s">
        <v>37</v>
      </c>
      <c r="C41" s="3" t="s">
        <v>38</v>
      </c>
      <c r="D41" s="4" t="s">
        <v>6</v>
      </c>
    </row>
    <row r="42" spans="1:4" ht="53.25" customHeight="1">
      <c r="A42" s="5" t="s">
        <v>1</v>
      </c>
      <c r="B42" s="6">
        <v>159176</v>
      </c>
      <c r="C42" s="112" t="str">
        <f>IF(AND(B45&lt;1),"NO PM STATED",IF(AND(B42+C44&gt;=B45),"MET PM",IF(AND(B42+C44&lt;=B43),"PM NOT MET")))</f>
        <v>MET PM</v>
      </c>
      <c r="D42" s="153"/>
    </row>
    <row r="43" spans="1:4" ht="26.25" customHeight="1">
      <c r="A43" s="42" t="s">
        <v>29</v>
      </c>
      <c r="B43" s="88">
        <f>B45</f>
        <v>90000</v>
      </c>
      <c r="C43" s="113"/>
      <c r="D43" s="154"/>
    </row>
    <row r="44" spans="1:4" ht="26.25" customHeight="1" hidden="1">
      <c r="A44" s="42"/>
      <c r="B44" s="51">
        <v>0.1</v>
      </c>
      <c r="C44" s="53">
        <f>B43*B44</f>
        <v>9000</v>
      </c>
      <c r="D44" s="154"/>
    </row>
    <row r="45" spans="1:4" ht="26.25" customHeight="1">
      <c r="A45" s="5" t="s">
        <v>2</v>
      </c>
      <c r="B45" s="6">
        <v>90000</v>
      </c>
      <c r="C45" s="50"/>
      <c r="D45" s="155"/>
    </row>
    <row r="46" spans="1:4" ht="12.75">
      <c r="A46" s="2" t="s">
        <v>4</v>
      </c>
      <c r="B46" s="3" t="s">
        <v>37</v>
      </c>
      <c r="C46" s="3" t="s">
        <v>38</v>
      </c>
      <c r="D46" s="4" t="s">
        <v>6</v>
      </c>
    </row>
    <row r="47" spans="1:4" ht="53.25" customHeight="1">
      <c r="A47" s="5" t="s">
        <v>1</v>
      </c>
      <c r="B47" s="6">
        <v>58169</v>
      </c>
      <c r="C47" s="112" t="str">
        <f>IF(AND(B50&lt;1),"NO PM STATED",IF(AND(B47+C49&gt;=B50),"MET PM",IF(AND(B47+C49&lt;=B48),"PM NOT MET")))</f>
        <v>MET PM</v>
      </c>
      <c r="D47" s="153"/>
    </row>
    <row r="48" spans="1:4" ht="26.25" customHeight="1">
      <c r="A48" s="42" t="s">
        <v>29</v>
      </c>
      <c r="B48" s="88">
        <f>B50</f>
        <v>38000</v>
      </c>
      <c r="C48" s="113"/>
      <c r="D48" s="154"/>
    </row>
    <row r="49" spans="1:4" ht="26.25" customHeight="1" hidden="1">
      <c r="A49" s="42"/>
      <c r="B49" s="51">
        <v>0.1</v>
      </c>
      <c r="C49" s="53">
        <f>B49*B48</f>
        <v>3800</v>
      </c>
      <c r="D49" s="154"/>
    </row>
    <row r="50" spans="1:4" ht="26.25" customHeight="1">
      <c r="A50" s="5" t="s">
        <v>2</v>
      </c>
      <c r="B50" s="6">
        <v>38000</v>
      </c>
      <c r="C50" s="50"/>
      <c r="D50" s="155"/>
    </row>
    <row r="51" spans="1:4" ht="12.75">
      <c r="A51" s="2" t="s">
        <v>22</v>
      </c>
      <c r="B51" s="3" t="s">
        <v>37</v>
      </c>
      <c r="C51" s="3" t="s">
        <v>38</v>
      </c>
      <c r="D51" s="4" t="s">
        <v>6</v>
      </c>
    </row>
    <row r="52" spans="1:4" ht="53.25" customHeight="1">
      <c r="A52" s="5" t="s">
        <v>1</v>
      </c>
      <c r="B52" s="6">
        <v>58327</v>
      </c>
      <c r="C52" s="112" t="str">
        <f>IF(AND(B55&lt;1),"NO PM STATED",IF(AND(B52+C54&gt;=B55),"MET PM",IF(AND(B52+C54&lt;=B53),"PM NOT MET")))</f>
        <v>MET PM</v>
      </c>
      <c r="D52" s="108"/>
    </row>
    <row r="53" spans="1:4" ht="26.25" customHeight="1">
      <c r="A53" s="42" t="s">
        <v>29</v>
      </c>
      <c r="B53" s="88">
        <f>B55</f>
        <v>250</v>
      </c>
      <c r="C53" s="113"/>
      <c r="D53" s="108"/>
    </row>
    <row r="54" spans="1:4" ht="26.25" customHeight="1" hidden="1">
      <c r="A54" s="42"/>
      <c r="B54" s="51">
        <v>0.1</v>
      </c>
      <c r="C54" s="53">
        <f>B53*B54</f>
        <v>25</v>
      </c>
      <c r="D54" s="108"/>
    </row>
    <row r="55" spans="1:4" ht="26.25" customHeight="1">
      <c r="A55" s="5" t="s">
        <v>2</v>
      </c>
      <c r="B55" s="6">
        <v>250</v>
      </c>
      <c r="C55" s="79"/>
      <c r="D55" s="109"/>
    </row>
    <row r="56" ht="12.75" hidden="1">
      <c r="A56" s="13"/>
    </row>
    <row r="57" spans="1:4" ht="12.75" hidden="1">
      <c r="A57" s="105" t="s">
        <v>10</v>
      </c>
      <c r="B57" s="106"/>
      <c r="C57" s="106"/>
      <c r="D57" s="107"/>
    </row>
    <row r="58" ht="12.75">
      <c r="A58" s="12"/>
    </row>
    <row r="59" spans="1:4" ht="12.75">
      <c r="A59" s="104" t="s">
        <v>55</v>
      </c>
      <c r="B59" s="104"/>
      <c r="C59" s="104"/>
      <c r="D59" s="104"/>
    </row>
    <row r="60" ht="12.75">
      <c r="A60" s="12"/>
    </row>
    <row r="61" spans="1:4" ht="12.75">
      <c r="A61" s="105" t="s">
        <v>3</v>
      </c>
      <c r="B61" s="106"/>
      <c r="C61" s="106"/>
      <c r="D61" s="107"/>
    </row>
    <row r="62" spans="1:4" ht="12.75">
      <c r="A62" s="11" t="s">
        <v>0</v>
      </c>
      <c r="B62" s="3" t="s">
        <v>37</v>
      </c>
      <c r="C62" s="3" t="s">
        <v>38</v>
      </c>
      <c r="D62" s="4" t="s">
        <v>6</v>
      </c>
    </row>
    <row r="63" spans="1:4" ht="53.25" customHeight="1">
      <c r="A63" s="14" t="s">
        <v>1</v>
      </c>
      <c r="B63" s="6">
        <v>87</v>
      </c>
      <c r="C63" s="112" t="str">
        <f>IF(AND(B66&lt;1),"NO PM STATED",IF(AND(B63+C65&gt;=B66),"MET PM",IF(AND(B63+C65&lt;=B64),"PM NOT MET")))</f>
        <v>MET PM</v>
      </c>
      <c r="D63" s="122"/>
    </row>
    <row r="64" spans="1:4" ht="26.25" customHeight="1">
      <c r="A64" s="42" t="s">
        <v>29</v>
      </c>
      <c r="B64" s="88">
        <f>B66</f>
        <v>90</v>
      </c>
      <c r="C64" s="113"/>
      <c r="D64" s="110"/>
    </row>
    <row r="65" spans="1:4" ht="26.25" customHeight="1" hidden="1">
      <c r="A65" s="42"/>
      <c r="B65" s="51">
        <v>0.05</v>
      </c>
      <c r="C65" s="53">
        <f>B65*B64</f>
        <v>4.5</v>
      </c>
      <c r="D65" s="110"/>
    </row>
    <row r="66" spans="1:4" ht="26.25" customHeight="1">
      <c r="A66" s="14" t="s">
        <v>2</v>
      </c>
      <c r="B66" s="6">
        <v>90</v>
      </c>
      <c r="C66" s="49"/>
      <c r="D66" s="111"/>
    </row>
    <row r="67" ht="12.75">
      <c r="A67" s="12"/>
    </row>
    <row r="68" spans="1:4" ht="12.75">
      <c r="A68" s="104" t="s">
        <v>58</v>
      </c>
      <c r="B68" s="104"/>
      <c r="C68" s="104"/>
      <c r="D68" s="104"/>
    </row>
    <row r="69" ht="12.75">
      <c r="A69" s="12"/>
    </row>
    <row r="70" spans="1:4" ht="40.5" customHeight="1">
      <c r="A70" s="99" t="s">
        <v>62</v>
      </c>
      <c r="B70" s="100"/>
      <c r="C70" s="100"/>
      <c r="D70" s="100"/>
    </row>
    <row r="100" spans="1:4" ht="12.75">
      <c r="A100" s="12"/>
      <c r="B100" s="12"/>
      <c r="C100" s="12"/>
      <c r="D100" s="12"/>
    </row>
  </sheetData>
  <sheetProtection/>
  <protectedRanges>
    <protectedRange sqref="D8:D11 D13:D16 D18:D21 D23:D26 D30:D33 D37:D40 D42:D45 D47:D50 D52:D55 D63:D66" name="Range2"/>
    <protectedRange sqref="C11 C26 C33 C55 C66" name="Range1"/>
  </protectedRanges>
  <mergeCells count="33">
    <mergeCell ref="A35:D35"/>
    <mergeCell ref="A70:D70"/>
    <mergeCell ref="A68:D68"/>
    <mergeCell ref="A57:D57"/>
    <mergeCell ref="A61:D61"/>
    <mergeCell ref="D63:D66"/>
    <mergeCell ref="A59:D59"/>
    <mergeCell ref="C63:C64"/>
    <mergeCell ref="D52:D55"/>
    <mergeCell ref="C52:C53"/>
    <mergeCell ref="D47:D50"/>
    <mergeCell ref="D37:D40"/>
    <mergeCell ref="C47:C48"/>
    <mergeCell ref="C42:C43"/>
    <mergeCell ref="D42:D45"/>
    <mergeCell ref="C37:C38"/>
    <mergeCell ref="D23:D26"/>
    <mergeCell ref="C23:C24"/>
    <mergeCell ref="C30:C31"/>
    <mergeCell ref="D30:D33"/>
    <mergeCell ref="D18:D21"/>
    <mergeCell ref="C18:C19"/>
    <mergeCell ref="A28:D28"/>
    <mergeCell ref="A6:D6"/>
    <mergeCell ref="C8:C9"/>
    <mergeCell ref="D8:D11"/>
    <mergeCell ref="D13:D16"/>
    <mergeCell ref="C13:C14"/>
    <mergeCell ref="A1:D1"/>
    <mergeCell ref="A3:C3"/>
    <mergeCell ref="A4:C4"/>
    <mergeCell ref="D3:D4"/>
    <mergeCell ref="A2:D2"/>
  </mergeCells>
  <conditionalFormatting sqref="C15 C20 C25 C44 C49 C54">
    <cfRule type="cellIs" priority="12" dxfId="0" operator="equal" stopIfTrue="1">
      <formula>"Not on target to meet PM"</formula>
    </cfRule>
  </conditionalFormatting>
  <conditionalFormatting sqref="C39">
    <cfRule type="cellIs" priority="11" dxfId="0" operator="equal" stopIfTrue="1">
      <formula>"Not on target to meet PM"</formula>
    </cfRule>
  </conditionalFormatting>
  <conditionalFormatting sqref="C32">
    <cfRule type="cellIs" priority="4" dxfId="0" operator="equal" stopIfTrue="1">
      <formula>"PM NOT MET"</formula>
    </cfRule>
  </conditionalFormatting>
  <conditionalFormatting sqref="B64 B53 B48 B43 B38 B31 B24 B19 B14 B9">
    <cfRule type="cellIs" priority="3" dxfId="2" operator="lessThan">
      <formula>1</formula>
    </cfRule>
  </conditionalFormatting>
  <conditionalFormatting sqref="C8 C13 C18 C23 C30 C37 C42 C47 C52 C63">
    <cfRule type="cellIs" priority="2" dxfId="1" operator="equal" stopIfTrue="1">
      <formula>"NO PM STATED"</formula>
    </cfRule>
  </conditionalFormatting>
  <conditionalFormatting sqref="C8:C9 C13:C14 C18:C19 C23:C24 C30:C31 C37:C38 C42:C43 C47:C48 C52:C53 C63:C64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2" manualBreakCount="2">
    <brk id="27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10.140625" style="0" bestFit="1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12</v>
      </c>
      <c r="B2" s="92"/>
      <c r="C2" s="92"/>
      <c r="D2" s="93"/>
    </row>
    <row r="3" spans="1:4" ht="60" customHeight="1">
      <c r="A3" s="94" t="s">
        <v>48</v>
      </c>
      <c r="B3" s="95"/>
      <c r="C3" s="96"/>
      <c r="D3" s="97" t="s">
        <v>63</v>
      </c>
    </row>
    <row r="4" spans="1:4" ht="84.75" customHeight="1">
      <c r="A4" s="94" t="s">
        <v>49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1649</v>
      </c>
      <c r="C8" s="112" t="str">
        <f>IF(AND(B11&lt;1),"NO PM STATED",IF(AND(B8+C10&gt;=B11),"MET PM",IF(AND(B8+C10&lt;=B9),"PM NOT MET")))</f>
        <v>MET PM</v>
      </c>
      <c r="D8" s="110"/>
    </row>
    <row r="9" spans="1:4" ht="26.25" customHeight="1">
      <c r="A9" s="42" t="s">
        <v>29</v>
      </c>
      <c r="B9" s="88">
        <f>B11</f>
        <v>150</v>
      </c>
      <c r="C9" s="113"/>
      <c r="D9" s="110"/>
    </row>
    <row r="10" spans="1:4" ht="26.25" customHeight="1" hidden="1">
      <c r="A10" s="42"/>
      <c r="B10" s="51">
        <v>0.1</v>
      </c>
      <c r="C10" s="47">
        <f>B9*B10</f>
        <v>15</v>
      </c>
      <c r="D10" s="110"/>
    </row>
    <row r="11" spans="1:4" ht="26.25" customHeight="1">
      <c r="A11" s="5" t="s">
        <v>2</v>
      </c>
      <c r="B11" s="6">
        <v>150</v>
      </c>
      <c r="C11" s="79"/>
      <c r="D11" s="111"/>
    </row>
    <row r="12" spans="1:4" ht="12.75">
      <c r="A12" s="2" t="s">
        <v>5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5" t="s">
        <v>1</v>
      </c>
      <c r="B13" s="6">
        <v>7617</v>
      </c>
      <c r="C13" s="112" t="str">
        <f>IF(AND(B16&lt;1),"NO PM STATED",IF(AND(B13+C15&gt;=B16),"MET PM",IF(AND(B13+C15&lt;=B14),"PM NOT MET")))</f>
        <v>MET PM</v>
      </c>
      <c r="D13" s="120"/>
    </row>
    <row r="14" spans="1:4" ht="26.25" customHeight="1">
      <c r="A14" s="42" t="s">
        <v>29</v>
      </c>
      <c r="B14" s="88">
        <f>B16</f>
        <v>5500</v>
      </c>
      <c r="C14" s="113"/>
      <c r="D14" s="108"/>
    </row>
    <row r="15" spans="1:4" ht="26.25" customHeight="1" hidden="1">
      <c r="A15" s="42"/>
      <c r="B15" s="54">
        <v>0.1</v>
      </c>
      <c r="C15" s="53">
        <f>B14*B15</f>
        <v>550</v>
      </c>
      <c r="D15" s="108"/>
    </row>
    <row r="16" spans="1:4" ht="26.25" customHeight="1">
      <c r="A16" s="5" t="s">
        <v>2</v>
      </c>
      <c r="B16" s="6">
        <v>5500</v>
      </c>
      <c r="C16" s="50"/>
      <c r="D16" s="109"/>
    </row>
    <row r="17" spans="1:4" ht="12.75">
      <c r="A17" s="2" t="s">
        <v>20</v>
      </c>
      <c r="B17" s="3" t="s">
        <v>37</v>
      </c>
      <c r="C17" s="3" t="s">
        <v>38</v>
      </c>
      <c r="D17" s="4" t="s">
        <v>6</v>
      </c>
    </row>
    <row r="18" spans="1:4" ht="53.25" customHeight="1">
      <c r="A18" s="5" t="s">
        <v>1</v>
      </c>
      <c r="B18" s="6">
        <v>6832</v>
      </c>
      <c r="C18" s="112" t="str">
        <f>IF(AND(B21&lt;1),"NO PM STATED",IF(AND(B18+C20&gt;=B21),"MET PM",IF(AND(B18+C20&lt;=B19),"PM NOT MET")))</f>
        <v>MET PM</v>
      </c>
      <c r="D18" s="120"/>
    </row>
    <row r="19" spans="1:4" ht="26.25" customHeight="1">
      <c r="A19" s="42" t="s">
        <v>29</v>
      </c>
      <c r="B19" s="88">
        <f>B21</f>
        <v>5500</v>
      </c>
      <c r="C19" s="113"/>
      <c r="D19" s="108"/>
    </row>
    <row r="20" spans="1:4" ht="26.25" customHeight="1" hidden="1">
      <c r="A20" s="42"/>
      <c r="B20" s="54">
        <v>0.1</v>
      </c>
      <c r="C20" s="53">
        <f>B19*B20</f>
        <v>550</v>
      </c>
      <c r="D20" s="108"/>
    </row>
    <row r="21" spans="1:4" ht="26.25" customHeight="1">
      <c r="A21" s="5" t="s">
        <v>2</v>
      </c>
      <c r="B21" s="6">
        <v>5500</v>
      </c>
      <c r="C21" s="50"/>
      <c r="D21" s="109"/>
    </row>
    <row r="22" spans="1:4" ht="12.75">
      <c r="A22" s="2" t="s">
        <v>4</v>
      </c>
      <c r="B22" s="37" t="s">
        <v>37</v>
      </c>
      <c r="C22" s="33" t="s">
        <v>38</v>
      </c>
      <c r="D22" s="34" t="s">
        <v>6</v>
      </c>
    </row>
    <row r="23" spans="1:4" ht="53.25" customHeight="1">
      <c r="A23" s="5" t="s">
        <v>1</v>
      </c>
      <c r="B23" s="6">
        <v>858</v>
      </c>
      <c r="C23" s="112" t="str">
        <f>IF(AND(B26&lt;1),"NO PM STATED",IF(AND(B23+C25&gt;=B26),"MET PM",IF(AND(B23+C25&lt;=B24),"PM NOT MET")))</f>
        <v>MET PM</v>
      </c>
      <c r="D23" s="116"/>
    </row>
    <row r="24" spans="1:4" ht="25.5" customHeight="1">
      <c r="A24" s="42" t="s">
        <v>29</v>
      </c>
      <c r="B24" s="88">
        <f>B26</f>
        <v>100</v>
      </c>
      <c r="C24" s="113"/>
      <c r="D24" s="110"/>
    </row>
    <row r="25" spans="1:4" ht="25.5" customHeight="1" hidden="1">
      <c r="A25" s="64"/>
      <c r="B25" s="65">
        <v>0.1</v>
      </c>
      <c r="C25" s="47">
        <f>B24*B25</f>
        <v>10</v>
      </c>
      <c r="D25" s="110"/>
    </row>
    <row r="26" spans="1:4" ht="26.25" customHeight="1">
      <c r="A26" s="66" t="s">
        <v>2</v>
      </c>
      <c r="B26" s="67">
        <v>100</v>
      </c>
      <c r="C26" s="79"/>
      <c r="D26" s="111"/>
    </row>
    <row r="27" spans="1:4" ht="12.75">
      <c r="A27" s="2" t="s">
        <v>22</v>
      </c>
      <c r="B27" s="3" t="s">
        <v>37</v>
      </c>
      <c r="C27" s="3" t="s">
        <v>38</v>
      </c>
      <c r="D27" s="4" t="s">
        <v>6</v>
      </c>
    </row>
    <row r="28" spans="1:4" ht="53.25" customHeight="1">
      <c r="A28" s="5" t="s">
        <v>1</v>
      </c>
      <c r="B28" s="6">
        <v>5084</v>
      </c>
      <c r="C28" s="112" t="str">
        <f>IF(AND(B31&lt;1),"NO PM STATED",IF(AND(B28+C30&gt;=B31),"MET PM",IF(AND(B28+C30&lt;=B29),"PM NOT MET")))</f>
        <v>MET PM</v>
      </c>
      <c r="D28" s="115"/>
    </row>
    <row r="29" spans="1:4" ht="23.25" customHeight="1">
      <c r="A29" s="42" t="s">
        <v>29</v>
      </c>
      <c r="B29" s="88">
        <f>B31</f>
        <v>1500</v>
      </c>
      <c r="C29" s="113"/>
      <c r="D29" s="108"/>
    </row>
    <row r="30" spans="1:4" ht="12.75" customHeight="1" hidden="1">
      <c r="A30" s="42"/>
      <c r="B30" s="51">
        <v>0.1</v>
      </c>
      <c r="C30" s="47">
        <f>B29*B30</f>
        <v>150</v>
      </c>
      <c r="D30" s="108"/>
    </row>
    <row r="31" spans="1:4" ht="26.25" customHeight="1">
      <c r="A31" s="5" t="s">
        <v>2</v>
      </c>
      <c r="B31" s="6">
        <v>1500</v>
      </c>
      <c r="C31" s="49"/>
      <c r="D31" s="109"/>
    </row>
    <row r="32" spans="1:2" ht="12.75">
      <c r="A32" s="7"/>
      <c r="B32" s="1"/>
    </row>
    <row r="33" spans="1:4" ht="12.75">
      <c r="A33" s="105" t="s">
        <v>8</v>
      </c>
      <c r="B33" s="106"/>
      <c r="C33" s="106"/>
      <c r="D33" s="107"/>
    </row>
    <row r="34" spans="1:4" ht="12.75">
      <c r="A34" s="2" t="s">
        <v>5</v>
      </c>
      <c r="B34" s="3" t="s">
        <v>37</v>
      </c>
      <c r="C34" s="3" t="s">
        <v>38</v>
      </c>
      <c r="D34" s="4" t="s">
        <v>6</v>
      </c>
    </row>
    <row r="35" spans="1:4" ht="53.25" customHeight="1">
      <c r="A35" s="5" t="s">
        <v>1</v>
      </c>
      <c r="B35" s="6">
        <v>254</v>
      </c>
      <c r="C35" s="112" t="str">
        <f>IF(AND(B38&lt;1),"NO PM STATED",IF(AND(B35+C37&gt;=B38),"MET PM",IF(AND(B35+C37&lt;=B36),"PM NOT MET")))</f>
        <v>MET PM</v>
      </c>
      <c r="D35" s="115"/>
    </row>
    <row r="36" spans="1:4" ht="26.25" customHeight="1">
      <c r="A36" s="42" t="s">
        <v>29</v>
      </c>
      <c r="B36" s="88">
        <f>B38</f>
        <v>125</v>
      </c>
      <c r="C36" s="113"/>
      <c r="D36" s="108"/>
    </row>
    <row r="37" spans="1:4" ht="40.5" customHeight="1" hidden="1">
      <c r="A37" s="42"/>
      <c r="B37" s="51">
        <v>0.1</v>
      </c>
      <c r="C37" s="47">
        <f>B36*B37</f>
        <v>12.5</v>
      </c>
      <c r="D37" s="108"/>
    </row>
    <row r="38" spans="1:4" ht="26.25" customHeight="1">
      <c r="A38" s="8" t="s">
        <v>2</v>
      </c>
      <c r="B38" s="6">
        <v>125</v>
      </c>
      <c r="C38" s="79"/>
      <c r="D38" s="109"/>
    </row>
    <row r="39" spans="1:4" ht="12.75">
      <c r="A39" s="2" t="s">
        <v>20</v>
      </c>
      <c r="B39" s="3" t="s">
        <v>37</v>
      </c>
      <c r="C39" s="3" t="s">
        <v>38</v>
      </c>
      <c r="D39" s="4" t="s">
        <v>6</v>
      </c>
    </row>
    <row r="40" spans="1:4" ht="53.25" customHeight="1">
      <c r="A40" s="5" t="s">
        <v>1</v>
      </c>
      <c r="B40" s="6">
        <v>254</v>
      </c>
      <c r="C40" s="112" t="str">
        <f>IF(AND(B43&lt;1),"NO PM STATED",IF(AND(B40+C42&gt;=B43),"MET PM",IF(AND(B40+C42&lt;=B41),"PM NOT MET")))</f>
        <v>MET PM</v>
      </c>
      <c r="D40" s="108"/>
    </row>
    <row r="41" spans="1:4" ht="26.25" customHeight="1">
      <c r="A41" s="42" t="s">
        <v>29</v>
      </c>
      <c r="B41" s="88">
        <f>B43</f>
        <v>125</v>
      </c>
      <c r="C41" s="113"/>
      <c r="D41" s="108"/>
    </row>
    <row r="42" spans="1:4" ht="26.25" customHeight="1" hidden="1">
      <c r="A42" s="42"/>
      <c r="B42" s="51">
        <v>0.1</v>
      </c>
      <c r="C42" s="53">
        <f>B42*B41</f>
        <v>12.5</v>
      </c>
      <c r="D42" s="108"/>
    </row>
    <row r="43" spans="1:4" ht="26.25" customHeight="1">
      <c r="A43" s="8" t="s">
        <v>2</v>
      </c>
      <c r="B43" s="6">
        <v>125</v>
      </c>
      <c r="C43" s="79"/>
      <c r="D43" s="109"/>
    </row>
    <row r="44" spans="1:4" ht="12.75">
      <c r="A44" s="9"/>
      <c r="B44" s="23"/>
      <c r="C44" s="24"/>
      <c r="D44" s="25"/>
    </row>
    <row r="45" spans="1:4" ht="12.75">
      <c r="A45" s="16" t="s">
        <v>9</v>
      </c>
      <c r="B45" s="17"/>
      <c r="C45" s="17"/>
      <c r="D45" s="18"/>
    </row>
    <row r="46" spans="1:4" ht="12.75">
      <c r="A46" s="11" t="s">
        <v>0</v>
      </c>
      <c r="B46" s="3" t="s">
        <v>37</v>
      </c>
      <c r="C46" s="3" t="s">
        <v>38</v>
      </c>
      <c r="D46" s="4" t="s">
        <v>6</v>
      </c>
    </row>
    <row r="47" spans="1:4" ht="53.25" customHeight="1">
      <c r="A47" s="8" t="s">
        <v>1</v>
      </c>
      <c r="B47" s="6">
        <v>164483</v>
      </c>
      <c r="C47" s="112" t="str">
        <f>IF(AND(B50&lt;1),"NO PM STATED",IF(AND(B47+C49&gt;=B50),"MET PM",IF(AND(B47+C49&lt;=B48),"PM NOT MET")))</f>
        <v>MET PM</v>
      </c>
      <c r="D47" s="108"/>
    </row>
    <row r="48" spans="1:4" ht="26.25" customHeight="1">
      <c r="A48" s="42" t="s">
        <v>29</v>
      </c>
      <c r="B48" s="88">
        <f>B50</f>
        <v>20000</v>
      </c>
      <c r="C48" s="113"/>
      <c r="D48" s="108"/>
    </row>
    <row r="49" spans="1:4" ht="26.25" customHeight="1" hidden="1">
      <c r="A49" s="42"/>
      <c r="B49" s="54">
        <v>0.1</v>
      </c>
      <c r="C49" s="53">
        <f>B48*B49</f>
        <v>2000</v>
      </c>
      <c r="D49" s="108"/>
    </row>
    <row r="50" spans="1:4" ht="26.25" customHeight="1">
      <c r="A50" s="8" t="s">
        <v>2</v>
      </c>
      <c r="B50" s="6">
        <v>20000</v>
      </c>
      <c r="C50" s="49"/>
      <c r="D50" s="109"/>
    </row>
    <row r="51" spans="1:4" ht="12.75">
      <c r="A51" s="11" t="s">
        <v>5</v>
      </c>
      <c r="B51" s="3" t="s">
        <v>37</v>
      </c>
      <c r="C51" s="3" t="s">
        <v>38</v>
      </c>
      <c r="D51" s="4" t="s">
        <v>6</v>
      </c>
    </row>
    <row r="52" spans="1:4" ht="53.25" customHeight="1">
      <c r="A52" s="8" t="s">
        <v>1</v>
      </c>
      <c r="B52" s="6">
        <v>230659</v>
      </c>
      <c r="C52" s="112" t="str">
        <f>IF(AND(B55&lt;1),"NO PM STATED",IF(AND(B52+C54&gt;=B55),"MET PM",IF(AND(B52+C54&lt;=B53),"PM NOT MET")))</f>
        <v>MET PM</v>
      </c>
      <c r="D52" s="110"/>
    </row>
    <row r="53" spans="1:4" ht="26.25" customHeight="1">
      <c r="A53" s="42" t="s">
        <v>29</v>
      </c>
      <c r="B53" s="88">
        <f>B55</f>
        <v>65000</v>
      </c>
      <c r="C53" s="113"/>
      <c r="D53" s="110"/>
    </row>
    <row r="54" spans="1:4" ht="26.25" customHeight="1" hidden="1">
      <c r="A54" s="42"/>
      <c r="B54" s="54">
        <v>0.1</v>
      </c>
      <c r="C54" s="53">
        <f>B53*B54</f>
        <v>6500</v>
      </c>
      <c r="D54" s="110"/>
    </row>
    <row r="55" spans="1:4" ht="26.25" customHeight="1">
      <c r="A55" s="8" t="s">
        <v>2</v>
      </c>
      <c r="B55" s="6">
        <v>65000</v>
      </c>
      <c r="C55" s="79"/>
      <c r="D55" s="111"/>
    </row>
    <row r="56" spans="1:4" ht="12.75">
      <c r="A56" s="11" t="s">
        <v>20</v>
      </c>
      <c r="B56" s="3" t="s">
        <v>37</v>
      </c>
      <c r="C56" s="3" t="s">
        <v>38</v>
      </c>
      <c r="D56" s="4" t="s">
        <v>6</v>
      </c>
    </row>
    <row r="57" spans="1:4" ht="53.25" customHeight="1">
      <c r="A57" s="8" t="s">
        <v>1</v>
      </c>
      <c r="B57" s="6">
        <v>188626</v>
      </c>
      <c r="C57" s="112" t="str">
        <f>IF(AND(B60&lt;1),"NO PM STATED",IF(AND(B57+C59&gt;=B60),"MET PM",IF(AND(B57+C59&lt;=B58),"PM NOT MET")))</f>
        <v>MET PM</v>
      </c>
      <c r="D57" s="110"/>
    </row>
    <row r="58" spans="1:4" ht="26.25" customHeight="1">
      <c r="A58" s="42" t="s">
        <v>29</v>
      </c>
      <c r="B58" s="88">
        <f>B60</f>
        <v>65000</v>
      </c>
      <c r="C58" s="113"/>
      <c r="D58" s="110"/>
    </row>
    <row r="59" spans="1:4" ht="26.25" customHeight="1" hidden="1">
      <c r="A59" s="42"/>
      <c r="B59" s="54">
        <v>0.1</v>
      </c>
      <c r="C59" s="53">
        <f>B58*B59</f>
        <v>6500</v>
      </c>
      <c r="D59" s="110"/>
    </row>
    <row r="60" spans="1:4" ht="26.25" customHeight="1">
      <c r="A60" s="8" t="s">
        <v>2</v>
      </c>
      <c r="B60" s="6">
        <v>65000</v>
      </c>
      <c r="C60" s="79"/>
      <c r="D60" s="111"/>
    </row>
    <row r="61" spans="1:4" ht="12.75">
      <c r="A61" s="11" t="s">
        <v>4</v>
      </c>
      <c r="B61" s="3" t="s">
        <v>37</v>
      </c>
      <c r="C61" s="3" t="s">
        <v>38</v>
      </c>
      <c r="D61" s="4" t="s">
        <v>6</v>
      </c>
    </row>
    <row r="62" spans="1:4" ht="53.25" customHeight="1">
      <c r="A62" s="8" t="s">
        <v>1</v>
      </c>
      <c r="B62" s="6">
        <v>49551</v>
      </c>
      <c r="C62" s="112" t="str">
        <f>IF(AND(B65&lt;1),"NO PM STATED",IF(AND(B62+C64&gt;=B65),"MET PM",IF(AND(B62+C64&lt;=B63),"PM NOT MET")))</f>
        <v>MET PM</v>
      </c>
      <c r="D62" s="115"/>
    </row>
    <row r="63" spans="1:4" ht="25.5" customHeight="1">
      <c r="A63" s="42" t="s">
        <v>29</v>
      </c>
      <c r="B63" s="88">
        <f>B65</f>
        <v>1100</v>
      </c>
      <c r="C63" s="113"/>
      <c r="D63" s="108"/>
    </row>
    <row r="64" spans="1:4" ht="12.75" customHeight="1" hidden="1">
      <c r="A64" s="42"/>
      <c r="B64" s="51">
        <v>0.1</v>
      </c>
      <c r="C64" s="47">
        <f>B63*B64</f>
        <v>110</v>
      </c>
      <c r="D64" s="108"/>
    </row>
    <row r="65" spans="1:4" ht="26.25" customHeight="1">
      <c r="A65" s="8" t="s">
        <v>2</v>
      </c>
      <c r="B65" s="6">
        <v>1100</v>
      </c>
      <c r="C65" s="49"/>
      <c r="D65" s="109"/>
    </row>
    <row r="66" spans="1:4" ht="12.75">
      <c r="A66" s="11" t="s">
        <v>22</v>
      </c>
      <c r="B66" s="3" t="s">
        <v>37</v>
      </c>
      <c r="C66" s="3" t="s">
        <v>38</v>
      </c>
      <c r="D66" s="4" t="s">
        <v>6</v>
      </c>
    </row>
    <row r="67" spans="1:4" ht="53.25" customHeight="1">
      <c r="A67" s="8" t="s">
        <v>1</v>
      </c>
      <c r="B67" s="6">
        <v>63331</v>
      </c>
      <c r="C67" s="112" t="str">
        <f>IF(AND(B70&lt;1),"NO PM STATED",IF(AND(B67+C69&gt;=B70),"MET PM",IF(AND(B67+C69&lt;=B68),"PM NOT MET")))</f>
        <v>MET PM</v>
      </c>
      <c r="D67" s="108"/>
    </row>
    <row r="68" spans="1:4" ht="26.25" customHeight="1">
      <c r="A68" s="42" t="s">
        <v>29</v>
      </c>
      <c r="B68" s="88">
        <f>B70</f>
        <v>8200</v>
      </c>
      <c r="C68" s="113"/>
      <c r="D68" s="108"/>
    </row>
    <row r="69" spans="1:4" ht="26.25" customHeight="1" hidden="1">
      <c r="A69" s="42"/>
      <c r="B69" s="54">
        <v>0.1</v>
      </c>
      <c r="C69" s="53">
        <f>B68*B69</f>
        <v>820</v>
      </c>
      <c r="D69" s="108"/>
    </row>
    <row r="70" spans="1:4" ht="26.25" customHeight="1">
      <c r="A70" s="8" t="s">
        <v>2</v>
      </c>
      <c r="B70" s="6">
        <v>8200</v>
      </c>
      <c r="C70" s="50"/>
      <c r="D70" s="109"/>
    </row>
    <row r="71" ht="12.75">
      <c r="A71" s="13"/>
    </row>
    <row r="72" spans="1:4" ht="12.75">
      <c r="A72" s="105" t="s">
        <v>10</v>
      </c>
      <c r="B72" s="106"/>
      <c r="C72" s="106"/>
      <c r="D72" s="107"/>
    </row>
    <row r="73" spans="1:4" ht="12.75">
      <c r="A73" s="11" t="s">
        <v>5</v>
      </c>
      <c r="B73" s="3" t="s">
        <v>37</v>
      </c>
      <c r="C73" s="3" t="s">
        <v>38</v>
      </c>
      <c r="D73" s="4" t="s">
        <v>6</v>
      </c>
    </row>
    <row r="74" spans="1:4" ht="53.25" customHeight="1">
      <c r="A74" s="8" t="s">
        <v>1</v>
      </c>
      <c r="B74" s="6">
        <v>251</v>
      </c>
      <c r="C74" s="112" t="str">
        <f>IF(AND(B77&lt;1),"NO PM STATED",IF(AND(B74+C76&gt;=B77),"MET PM",IF(AND(B74+C76&lt;=B75),"PM NOT MET")))</f>
        <v>MET PM</v>
      </c>
      <c r="D74" s="110"/>
    </row>
    <row r="75" spans="1:4" ht="26.25" customHeight="1">
      <c r="A75" s="42" t="s">
        <v>29</v>
      </c>
      <c r="B75" s="88">
        <f>B77</f>
        <v>120</v>
      </c>
      <c r="C75" s="113"/>
      <c r="D75" s="110"/>
    </row>
    <row r="76" spans="1:4" ht="26.25" customHeight="1" hidden="1">
      <c r="A76" s="42"/>
      <c r="B76" s="54">
        <v>0.1</v>
      </c>
      <c r="C76" s="53">
        <f>B75*B76</f>
        <v>12</v>
      </c>
      <c r="D76" s="110"/>
    </row>
    <row r="77" spans="1:4" ht="26.25" customHeight="1">
      <c r="A77" s="8" t="s">
        <v>2</v>
      </c>
      <c r="B77" s="6">
        <v>120</v>
      </c>
      <c r="C77" s="49"/>
      <c r="D77" s="111"/>
    </row>
    <row r="78" spans="1:4" ht="12.75">
      <c r="A78" s="11" t="s">
        <v>20</v>
      </c>
      <c r="B78" s="3" t="s">
        <v>37</v>
      </c>
      <c r="C78" s="3" t="s">
        <v>38</v>
      </c>
      <c r="D78" s="4" t="s">
        <v>6</v>
      </c>
    </row>
    <row r="79" spans="1:4" ht="53.25" customHeight="1">
      <c r="A79" s="8" t="s">
        <v>1</v>
      </c>
      <c r="B79" s="6">
        <v>251</v>
      </c>
      <c r="C79" s="112" t="str">
        <f>IF(AND(B82&lt;1),"NO PM STATED",IF(AND(B79+C81&gt;=B82),"MET PM",IF(AND(B79+C81&lt;=B80),"PM NOT MET")))</f>
        <v>MET PM</v>
      </c>
      <c r="D79" s="116"/>
    </row>
    <row r="80" spans="1:4" ht="26.25" customHeight="1">
      <c r="A80" s="42" t="s">
        <v>29</v>
      </c>
      <c r="B80" s="88">
        <f>B82</f>
        <v>120</v>
      </c>
      <c r="C80" s="113"/>
      <c r="D80" s="110"/>
    </row>
    <row r="81" spans="1:4" ht="12.75" customHeight="1" hidden="1">
      <c r="A81" s="42"/>
      <c r="B81" s="51">
        <v>0.1</v>
      </c>
      <c r="C81" s="47">
        <f>B80*B81</f>
        <v>12</v>
      </c>
      <c r="D81" s="110"/>
    </row>
    <row r="82" spans="1:4" ht="26.25" customHeight="1">
      <c r="A82" s="8" t="s">
        <v>2</v>
      </c>
      <c r="B82" s="6">
        <v>120</v>
      </c>
      <c r="C82" s="79"/>
      <c r="D82" s="111"/>
    </row>
    <row r="83" ht="9.75" customHeight="1">
      <c r="A83" s="12"/>
    </row>
    <row r="84" spans="1:4" ht="12.75">
      <c r="A84" s="104" t="s">
        <v>55</v>
      </c>
      <c r="B84" s="104"/>
      <c r="C84" s="104"/>
      <c r="D84" s="104"/>
    </row>
    <row r="85" ht="11.25" customHeight="1">
      <c r="A85" s="12"/>
    </row>
    <row r="86" spans="1:4" ht="12.75">
      <c r="A86" s="39" t="s">
        <v>24</v>
      </c>
      <c r="B86" s="17"/>
      <c r="C86" s="17"/>
      <c r="D86" s="18"/>
    </row>
    <row r="87" spans="1:4" ht="12.75">
      <c r="A87" s="11" t="s">
        <v>5</v>
      </c>
      <c r="B87" s="33" t="s">
        <v>37</v>
      </c>
      <c r="C87" s="33" t="s">
        <v>38</v>
      </c>
      <c r="D87" s="34" t="s">
        <v>6</v>
      </c>
    </row>
    <row r="88" spans="1:4" ht="53.25" customHeight="1">
      <c r="A88" s="35" t="s">
        <v>1</v>
      </c>
      <c r="B88" s="78">
        <v>355</v>
      </c>
      <c r="C88" s="112" t="str">
        <f>IF(AND(B91&lt;1),"NO PM STATED",IF(AND(B88+C90&gt;=B91),"MET PM",IF(AND(B88+C90&lt;=B89),"PM NOT MET")))</f>
        <v>MET PM</v>
      </c>
      <c r="D88" s="116"/>
    </row>
    <row r="89" spans="1:4" ht="26.25" customHeight="1">
      <c r="A89" s="42" t="s">
        <v>29</v>
      </c>
      <c r="B89" s="88">
        <f>B91</f>
        <v>267</v>
      </c>
      <c r="C89" s="113"/>
      <c r="D89" s="110"/>
    </row>
    <row r="90" spans="1:4" ht="26.25" customHeight="1" hidden="1">
      <c r="A90" s="42"/>
      <c r="B90" s="51">
        <v>0.05</v>
      </c>
      <c r="C90" s="47">
        <f>B89*B90</f>
        <v>13.350000000000001</v>
      </c>
      <c r="D90" s="110"/>
    </row>
    <row r="91" spans="1:4" ht="26.25" customHeight="1">
      <c r="A91" s="35" t="s">
        <v>2</v>
      </c>
      <c r="B91" s="6">
        <v>267</v>
      </c>
      <c r="C91" s="49"/>
      <c r="D91" s="111"/>
    </row>
    <row r="92" spans="1:4" ht="12.75">
      <c r="A92" s="117" t="s">
        <v>25</v>
      </c>
      <c r="B92" s="118"/>
      <c r="C92" s="118"/>
      <c r="D92" s="119"/>
    </row>
    <row r="93" spans="1:4" ht="12.75">
      <c r="A93" s="11" t="s">
        <v>5</v>
      </c>
      <c r="B93" s="3" t="s">
        <v>37</v>
      </c>
      <c r="C93" s="3" t="s">
        <v>38</v>
      </c>
      <c r="D93" s="4" t="s">
        <v>6</v>
      </c>
    </row>
    <row r="94" spans="1:4" ht="53.25" customHeight="1">
      <c r="A94" s="14" t="s">
        <v>1</v>
      </c>
      <c r="B94" s="78">
        <v>370</v>
      </c>
      <c r="C94" s="112" t="str">
        <f>IF(AND(B97&lt;1),"NO PM STATED",IF(AND(B94+C96&gt;=B97),"MET PM",IF(AND(B94+C96&lt;=B95),"PM NOT MET")))</f>
        <v>MET PM</v>
      </c>
      <c r="D94" s="110"/>
    </row>
    <row r="95" spans="1:4" ht="26.25" customHeight="1">
      <c r="A95" s="42" t="s">
        <v>29</v>
      </c>
      <c r="B95" s="88">
        <f>B97</f>
        <v>265</v>
      </c>
      <c r="C95" s="113"/>
      <c r="D95" s="110"/>
    </row>
    <row r="96" spans="1:4" ht="26.25" customHeight="1" hidden="1">
      <c r="A96" s="42"/>
      <c r="B96" s="51">
        <v>0.05</v>
      </c>
      <c r="C96" s="47">
        <f>B95*B96</f>
        <v>13.25</v>
      </c>
      <c r="D96" s="110"/>
    </row>
    <row r="97" spans="1:4" ht="26.25" customHeight="1">
      <c r="A97" s="14" t="s">
        <v>2</v>
      </c>
      <c r="B97" s="6">
        <v>265</v>
      </c>
      <c r="C97" s="48"/>
      <c r="D97" s="111"/>
    </row>
    <row r="98" spans="1:4" ht="9" customHeight="1">
      <c r="A98" s="36"/>
      <c r="B98" s="29"/>
      <c r="C98" s="30"/>
      <c r="D98" s="31"/>
    </row>
    <row r="99" spans="1:4" ht="12.75">
      <c r="A99" s="117" t="s">
        <v>23</v>
      </c>
      <c r="B99" s="118"/>
      <c r="C99" s="118"/>
      <c r="D99" s="119"/>
    </row>
    <row r="100" spans="1:4" ht="12.75">
      <c r="A100" s="11" t="s">
        <v>20</v>
      </c>
      <c r="B100" s="3" t="s">
        <v>37</v>
      </c>
      <c r="C100" s="3" t="s">
        <v>38</v>
      </c>
      <c r="D100" s="4" t="s">
        <v>6</v>
      </c>
    </row>
    <row r="101" spans="1:4" ht="53.25" customHeight="1">
      <c r="A101" s="14" t="s">
        <v>1</v>
      </c>
      <c r="B101" s="78">
        <v>163</v>
      </c>
      <c r="C101" s="112" t="str">
        <f>IF(AND(B104&lt;1),"NO PM STATED",IF(AND(B101+C103&gt;=B104),"MET PM",IF(AND(B101+C103&lt;=B102),"PM NOT MET")))</f>
        <v>MET PM</v>
      </c>
      <c r="D101" s="108"/>
    </row>
    <row r="102" spans="1:4" ht="26.25" customHeight="1">
      <c r="A102" s="42" t="s">
        <v>29</v>
      </c>
      <c r="B102" s="88">
        <f>B104</f>
        <v>150</v>
      </c>
      <c r="C102" s="113"/>
      <c r="D102" s="108"/>
    </row>
    <row r="103" spans="1:4" ht="26.25" customHeight="1" hidden="1">
      <c r="A103" s="42"/>
      <c r="B103" s="51">
        <v>0.05</v>
      </c>
      <c r="C103" s="47">
        <f>B102*B103</f>
        <v>7.5</v>
      </c>
      <c r="D103" s="108"/>
    </row>
    <row r="104" spans="1:4" ht="26.25" customHeight="1">
      <c r="A104" s="14" t="s">
        <v>2</v>
      </c>
      <c r="B104" s="6">
        <v>150</v>
      </c>
      <c r="C104" s="49"/>
      <c r="D104" s="109"/>
    </row>
    <row r="105" ht="7.5" customHeight="1">
      <c r="A105" s="12"/>
    </row>
    <row r="106" spans="1:4" ht="12.75">
      <c r="A106" s="104" t="s">
        <v>56</v>
      </c>
      <c r="B106" s="104"/>
      <c r="C106" s="104"/>
      <c r="D106" s="104"/>
    </row>
    <row r="107" ht="6" customHeight="1">
      <c r="A107" s="12"/>
    </row>
    <row r="108" spans="1:4" ht="53.25" customHeight="1">
      <c r="A108" s="99" t="s">
        <v>62</v>
      </c>
      <c r="B108" s="100"/>
      <c r="C108" s="100"/>
      <c r="D108" s="100"/>
    </row>
    <row r="109" ht="12.75">
      <c r="A109" s="12"/>
    </row>
  </sheetData>
  <sheetProtection/>
  <protectedRanges>
    <protectedRange sqref="D8:D11 D13:D16 D18:D21 D23:D26 D28:D31 D35:D38 D40:D43 D47:D50 D52:D55 D57:D60 D62:D65 D67:D70 D74:D77 D79:D82 D88:D91 D94:D97 D101:D104" name="Range2"/>
    <protectedRange sqref="C11 C16 C21 C26 C31 C38 C43 C50 C55 C60 C65 C70 C77 C82 C91 C97 C104" name="Range1"/>
  </protectedRanges>
  <mergeCells count="47">
    <mergeCell ref="A1:D1"/>
    <mergeCell ref="D8:D11"/>
    <mergeCell ref="D23:D26"/>
    <mergeCell ref="D13:D16"/>
    <mergeCell ref="D18:D21"/>
    <mergeCell ref="C23:C24"/>
    <mergeCell ref="C8:C9"/>
    <mergeCell ref="A6:D6"/>
    <mergeCell ref="A2:D2"/>
    <mergeCell ref="A3:C3"/>
    <mergeCell ref="A4:C4"/>
    <mergeCell ref="D3:D4"/>
    <mergeCell ref="C18:C19"/>
    <mergeCell ref="C13:C14"/>
    <mergeCell ref="A108:D108"/>
    <mergeCell ref="C62:C63"/>
    <mergeCell ref="C67:C68"/>
    <mergeCell ref="D62:D65"/>
    <mergeCell ref="C52:C53"/>
    <mergeCell ref="D79:D82"/>
    <mergeCell ref="C79:C80"/>
    <mergeCell ref="C57:C58"/>
    <mergeCell ref="A106:D106"/>
    <mergeCell ref="A99:D99"/>
    <mergeCell ref="D101:D104"/>
    <mergeCell ref="D94:D97"/>
    <mergeCell ref="C101:C102"/>
    <mergeCell ref="D88:D91"/>
    <mergeCell ref="A84:D84"/>
    <mergeCell ref="A92:D92"/>
    <mergeCell ref="D74:D77"/>
    <mergeCell ref="D47:D50"/>
    <mergeCell ref="D40:D43"/>
    <mergeCell ref="D57:D60"/>
    <mergeCell ref="D52:D55"/>
    <mergeCell ref="D28:D31"/>
    <mergeCell ref="C28:C29"/>
    <mergeCell ref="C40:C41"/>
    <mergeCell ref="A33:D33"/>
    <mergeCell ref="A72:D72"/>
    <mergeCell ref="D35:D38"/>
    <mergeCell ref="D67:D70"/>
    <mergeCell ref="C88:C89"/>
    <mergeCell ref="C94:C95"/>
    <mergeCell ref="C47:C48"/>
    <mergeCell ref="C74:C75"/>
    <mergeCell ref="C35:C36"/>
  </mergeCells>
  <conditionalFormatting sqref="C101 C94 C88 C79 C74 C67 C62 C57 C52 C47 C40 C35 C28 C23 C18 C13 C8">
    <cfRule type="cellIs" priority="3" dxfId="1" operator="equal" stopIfTrue="1">
      <formula>"NO PM STATED"</formula>
    </cfRule>
  </conditionalFormatting>
  <conditionalFormatting sqref="C101:C102 C94:C95 C88:C89 C79:C80 C74:C75 C67:C68 C62:C63 C57:C58 C52:C53 C47:C48 C40:C41 C35:C36 C28:C29 C23:C24 C18:C19 C13:C14 C8:C9">
    <cfRule type="cellIs" priority="2" dxfId="0" operator="equal" stopIfTrue="1">
      <formula>"PM NOT MET"</formula>
    </cfRule>
  </conditionalFormatting>
  <conditionalFormatting sqref="B102 B95 B89 B80 B75 B68 B63 B58 B53 B48 B41 B36 B29 B24 B19 B14 B9">
    <cfRule type="cellIs" priority="1" dxfId="2" operator="lessThan">
      <formula>1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3" manualBreakCount="3">
    <brk id="26" max="255" man="1"/>
    <brk id="55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SheetLayoutView="85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52</v>
      </c>
      <c r="B2" s="92"/>
      <c r="C2" s="92"/>
      <c r="D2" s="93"/>
    </row>
    <row r="3" spans="1:4" ht="60" customHeight="1">
      <c r="A3" s="94" t="s">
        <v>46</v>
      </c>
      <c r="B3" s="95"/>
      <c r="C3" s="96"/>
      <c r="D3" s="97" t="s">
        <v>63</v>
      </c>
    </row>
    <row r="4" spans="1:4" ht="84.75" customHeight="1">
      <c r="A4" s="94" t="s">
        <v>47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41">
        <v>6460</v>
      </c>
      <c r="C8" s="112" t="str">
        <f>IF(AND(B11&lt;1),"NO PM STATED",IF(AND(B8+C10&gt;=B11),"MET PM",IF(AND(B8+C10&lt;=B9),"PM NOT MET")))</f>
        <v>MET PM</v>
      </c>
      <c r="D8" s="136"/>
    </row>
    <row r="9" spans="1:4" ht="26.25" customHeight="1">
      <c r="A9" s="42" t="s">
        <v>29</v>
      </c>
      <c r="B9" s="88">
        <f>B11</f>
        <v>2100</v>
      </c>
      <c r="C9" s="113"/>
      <c r="D9" s="137"/>
    </row>
    <row r="10" spans="1:4" ht="26.25" customHeight="1" hidden="1">
      <c r="A10" s="42"/>
      <c r="B10" s="51">
        <v>0.1</v>
      </c>
      <c r="C10" s="58">
        <f>B9*B10</f>
        <v>210</v>
      </c>
      <c r="D10" s="137"/>
    </row>
    <row r="11" spans="1:4" ht="26.25" customHeight="1">
      <c r="A11" s="5" t="s">
        <v>2</v>
      </c>
      <c r="B11" s="41">
        <v>2100</v>
      </c>
      <c r="C11" s="50"/>
      <c r="D11" s="138"/>
    </row>
    <row r="12" spans="1:4" ht="12.75">
      <c r="A12" s="2" t="s">
        <v>31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5" t="s">
        <v>1</v>
      </c>
      <c r="B13" s="6">
        <v>7588</v>
      </c>
      <c r="C13" s="112" t="str">
        <f>IF(AND(B16&lt;1),"NO PM STATED",IF(AND(B13+C15&gt;=B16),"MET PM",IF(AND(B13+C15&lt;=B14),"PM NOT MET")))</f>
        <v>MET PM</v>
      </c>
      <c r="D13" s="116"/>
    </row>
    <row r="14" spans="1:4" ht="26.25" customHeight="1">
      <c r="A14" s="42" t="s">
        <v>29</v>
      </c>
      <c r="B14" s="88">
        <f>B16</f>
        <v>3200</v>
      </c>
      <c r="C14" s="113"/>
      <c r="D14" s="110"/>
    </row>
    <row r="15" spans="1:4" ht="26.25" customHeight="1" hidden="1">
      <c r="A15" s="42"/>
      <c r="B15" s="51">
        <v>0.1</v>
      </c>
      <c r="C15" s="47">
        <f>B14*B15</f>
        <v>320</v>
      </c>
      <c r="D15" s="110"/>
    </row>
    <row r="16" spans="1:4" ht="33" customHeight="1">
      <c r="A16" s="5" t="s">
        <v>2</v>
      </c>
      <c r="B16" s="6">
        <v>3200</v>
      </c>
      <c r="C16" s="57"/>
      <c r="D16" s="111"/>
    </row>
    <row r="17" spans="1:2" ht="12.75">
      <c r="A17" s="7"/>
      <c r="B17" s="1"/>
    </row>
    <row r="18" spans="1:4" ht="12.75">
      <c r="A18" s="105" t="s">
        <v>8</v>
      </c>
      <c r="B18" s="106"/>
      <c r="C18" s="106"/>
      <c r="D18" s="107"/>
    </row>
    <row r="19" spans="1:4" ht="12.75">
      <c r="A19" s="2" t="s">
        <v>0</v>
      </c>
      <c r="B19" s="3" t="s">
        <v>37</v>
      </c>
      <c r="C19" s="3" t="s">
        <v>38</v>
      </c>
      <c r="D19" s="4" t="s">
        <v>6</v>
      </c>
    </row>
    <row r="20" spans="1:4" ht="53.25" customHeight="1">
      <c r="A20" s="5" t="s">
        <v>1</v>
      </c>
      <c r="B20" s="88">
        <v>3266</v>
      </c>
      <c r="C20" s="112" t="str">
        <f>IF(AND(B23&lt;1),"NO PM STATED",IF(AND(B20+C22&gt;=B23),"MET PM",IF(AND(B20+C22&lt;=B21),"PM NOT MET")))</f>
        <v>MET PM</v>
      </c>
      <c r="D20" s="124"/>
    </row>
    <row r="21" spans="1:4" ht="26.25" customHeight="1">
      <c r="A21" s="42" t="s">
        <v>29</v>
      </c>
      <c r="B21" s="88">
        <f>B23</f>
        <v>110</v>
      </c>
      <c r="C21" s="113"/>
      <c r="D21" s="125"/>
    </row>
    <row r="22" spans="1:4" ht="26.25" customHeight="1" hidden="1">
      <c r="A22" s="42"/>
      <c r="B22" s="51">
        <v>0.1</v>
      </c>
      <c r="C22" s="47">
        <f>B21*B22</f>
        <v>11</v>
      </c>
      <c r="D22" s="125"/>
    </row>
    <row r="23" spans="1:4" ht="35.25" customHeight="1">
      <c r="A23" s="5" t="s">
        <v>2</v>
      </c>
      <c r="B23" s="40">
        <v>110</v>
      </c>
      <c r="C23" s="57"/>
      <c r="D23" s="126"/>
    </row>
    <row r="24" spans="1:4" ht="12.75">
      <c r="A24" s="2" t="s">
        <v>31</v>
      </c>
      <c r="B24" s="3" t="s">
        <v>37</v>
      </c>
      <c r="C24" s="3" t="s">
        <v>38</v>
      </c>
      <c r="D24" s="4" t="s">
        <v>6</v>
      </c>
    </row>
    <row r="25" spans="1:4" ht="53.25" customHeight="1">
      <c r="A25" s="5" t="s">
        <v>1</v>
      </c>
      <c r="B25" s="6">
        <v>3098</v>
      </c>
      <c r="C25" s="112" t="str">
        <f>IF(AND(B28&lt;1),"NO PM STATED",IF(AND(B25+C27&gt;=B28),"MET PM",IF(AND(B25+C27&lt;=B26),"PM NOT MET")))</f>
        <v>MET PM</v>
      </c>
      <c r="D25" s="127"/>
    </row>
    <row r="26" spans="1:4" ht="26.25" customHeight="1">
      <c r="A26" s="42" t="s">
        <v>29</v>
      </c>
      <c r="B26" s="88">
        <f>B28</f>
        <v>150</v>
      </c>
      <c r="C26" s="113"/>
      <c r="D26" s="128"/>
    </row>
    <row r="27" spans="1:4" ht="26.25" customHeight="1" hidden="1">
      <c r="A27" s="42"/>
      <c r="B27" s="51">
        <v>0.1</v>
      </c>
      <c r="C27" s="47">
        <f>B26*B27</f>
        <v>15</v>
      </c>
      <c r="D27" s="128"/>
    </row>
    <row r="28" spans="1:4" ht="25.5" customHeight="1">
      <c r="A28" s="8" t="s">
        <v>2</v>
      </c>
      <c r="B28" s="6">
        <v>150</v>
      </c>
      <c r="C28" s="57"/>
      <c r="D28" s="129"/>
    </row>
    <row r="29" ht="12.75">
      <c r="A29" s="9"/>
    </row>
    <row r="30" spans="1:4" ht="12.75">
      <c r="A30" s="105" t="s">
        <v>9</v>
      </c>
      <c r="B30" s="106"/>
      <c r="C30" s="106"/>
      <c r="D30" s="107"/>
    </row>
    <row r="31" spans="1:4" ht="12.75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>
      <c r="A32" s="8" t="s">
        <v>1</v>
      </c>
      <c r="B32" s="41">
        <v>154008</v>
      </c>
      <c r="C32" s="112" t="str">
        <f>IF(AND(B35&lt;1),"NO PM STATED",IF(AND(B32+C34&gt;=B35),"MET PM",IF(AND(B32+C34&lt;=B33),"PM NOT MET")))</f>
        <v>MET PM</v>
      </c>
      <c r="D32" s="130"/>
    </row>
    <row r="33" spans="1:4" ht="26.25" customHeight="1">
      <c r="A33" s="42" t="s">
        <v>29</v>
      </c>
      <c r="B33" s="88">
        <f>B35</f>
        <v>19000</v>
      </c>
      <c r="C33" s="113"/>
      <c r="D33" s="131"/>
    </row>
    <row r="34" spans="1:4" ht="26.25" customHeight="1" hidden="1">
      <c r="A34" s="42"/>
      <c r="B34" s="51">
        <v>0.1</v>
      </c>
      <c r="C34" s="47">
        <f>B33*B34</f>
        <v>1900</v>
      </c>
      <c r="D34" s="131"/>
    </row>
    <row r="35" spans="1:4" ht="26.25" customHeight="1">
      <c r="A35" s="8" t="s">
        <v>2</v>
      </c>
      <c r="B35" s="41">
        <v>19000</v>
      </c>
      <c r="C35" s="49"/>
      <c r="D35" s="132"/>
    </row>
    <row r="36" spans="1:4" ht="12.75">
      <c r="A36" s="11" t="s">
        <v>31</v>
      </c>
      <c r="B36" s="3" t="s">
        <v>37</v>
      </c>
      <c r="C36" s="3" t="s">
        <v>38</v>
      </c>
      <c r="D36" s="4" t="s">
        <v>6</v>
      </c>
    </row>
    <row r="37" spans="1:4" ht="53.25" customHeight="1">
      <c r="A37" s="8" t="s">
        <v>1</v>
      </c>
      <c r="B37" s="6">
        <v>151077</v>
      </c>
      <c r="C37" s="112" t="str">
        <f>IF(AND(B40&lt;1),"NO PM STATED",IF(AND(B37+C39&gt;=B40),"MET PM",IF(AND(B37+C39&lt;=B38),"PM NOT MET")))</f>
        <v>MET PM</v>
      </c>
      <c r="D37" s="110"/>
    </row>
    <row r="38" spans="1:4" ht="26.25" customHeight="1">
      <c r="A38" s="42" t="s">
        <v>29</v>
      </c>
      <c r="B38" s="88">
        <f>B40</f>
        <v>24000</v>
      </c>
      <c r="C38" s="113"/>
      <c r="D38" s="110"/>
    </row>
    <row r="39" spans="1:4" ht="26.25" customHeight="1" hidden="1">
      <c r="A39" s="42"/>
      <c r="B39" s="51">
        <v>0.1</v>
      </c>
      <c r="C39" s="53">
        <f>B39*B38</f>
        <v>2400</v>
      </c>
      <c r="D39" s="110"/>
    </row>
    <row r="40" spans="1:4" ht="26.25" customHeight="1">
      <c r="A40" s="8" t="s">
        <v>2</v>
      </c>
      <c r="B40" s="6">
        <v>24000</v>
      </c>
      <c r="C40" s="49"/>
      <c r="D40" s="111"/>
    </row>
    <row r="41" ht="12.75">
      <c r="A41" s="12"/>
    </row>
    <row r="42" spans="1:4" ht="12.75">
      <c r="A42" s="105" t="s">
        <v>10</v>
      </c>
      <c r="B42" s="106"/>
      <c r="C42" s="106"/>
      <c r="D42" s="107"/>
    </row>
    <row r="43" spans="1:4" ht="12.75">
      <c r="A43" s="11" t="s">
        <v>0</v>
      </c>
      <c r="B43" s="3" t="s">
        <v>37</v>
      </c>
      <c r="C43" s="3" t="s">
        <v>38</v>
      </c>
      <c r="D43" s="4" t="s">
        <v>6</v>
      </c>
    </row>
    <row r="44" spans="1:4" ht="53.25" customHeight="1">
      <c r="A44" s="8" t="s">
        <v>1</v>
      </c>
      <c r="B44" s="6">
        <v>29764</v>
      </c>
      <c r="C44" s="112" t="str">
        <f>IF(AND(B47&lt;1),"NO PM STATED",IF(AND(B44+C46&gt;=B47),"MET PM",IF(AND(B44+C46&lt;=B45),"PM NOT MET")))</f>
        <v>MET PM</v>
      </c>
      <c r="D44" s="133"/>
    </row>
    <row r="45" spans="1:4" ht="26.25" customHeight="1">
      <c r="A45" s="42" t="s">
        <v>29</v>
      </c>
      <c r="B45" s="88">
        <f>B47</f>
        <v>440</v>
      </c>
      <c r="C45" s="113"/>
      <c r="D45" s="134"/>
    </row>
    <row r="46" spans="1:4" ht="26.25" customHeight="1" hidden="1">
      <c r="A46" s="42"/>
      <c r="B46" s="51">
        <v>0.1</v>
      </c>
      <c r="C46" s="47">
        <f>B45*B46</f>
        <v>44</v>
      </c>
      <c r="D46" s="134"/>
    </row>
    <row r="47" spans="1:4" ht="26.25" customHeight="1">
      <c r="A47" s="8" t="s">
        <v>2</v>
      </c>
      <c r="B47" s="40">
        <v>440</v>
      </c>
      <c r="C47" s="49"/>
      <c r="D47" s="135"/>
    </row>
    <row r="48" spans="1:4" ht="12.75">
      <c r="A48" s="11" t="s">
        <v>31</v>
      </c>
      <c r="B48" s="3" t="s">
        <v>37</v>
      </c>
      <c r="C48" s="3" t="s">
        <v>38</v>
      </c>
      <c r="D48" s="4" t="s">
        <v>6</v>
      </c>
    </row>
    <row r="49" spans="1:4" ht="53.25" customHeight="1">
      <c r="A49" s="8" t="s">
        <v>1</v>
      </c>
      <c r="B49" s="78">
        <v>29616</v>
      </c>
      <c r="C49" s="112" t="str">
        <f>IF(AND(B52&lt;1),"NO PM STATED",IF(AND(B49+C51&gt;=B52),"MET PM",IF(AND(B49+C51&lt;=B50),"PM NOT MET")))</f>
        <v>MET PM</v>
      </c>
      <c r="D49" s="127"/>
    </row>
    <row r="50" spans="1:4" ht="26.25" customHeight="1">
      <c r="A50" s="42" t="s">
        <v>29</v>
      </c>
      <c r="B50" s="88">
        <f>B52</f>
        <v>8300</v>
      </c>
      <c r="C50" s="113"/>
      <c r="D50" s="128"/>
    </row>
    <row r="51" spans="1:4" ht="26.25" customHeight="1" hidden="1">
      <c r="A51" s="42"/>
      <c r="B51" s="51">
        <v>0.1</v>
      </c>
      <c r="C51" s="47">
        <f>B50*B51</f>
        <v>830</v>
      </c>
      <c r="D51" s="128"/>
    </row>
    <row r="52" spans="1:4" ht="26.25" customHeight="1">
      <c r="A52" s="8" t="s">
        <v>2</v>
      </c>
      <c r="B52" s="6">
        <v>8300</v>
      </c>
      <c r="C52" s="49"/>
      <c r="D52" s="129"/>
    </row>
    <row r="53" ht="12.75">
      <c r="A53" s="12"/>
    </row>
    <row r="54" spans="1:4" ht="12.75">
      <c r="A54" s="104" t="s">
        <v>55</v>
      </c>
      <c r="B54" s="104"/>
      <c r="C54" s="104"/>
      <c r="D54" s="104"/>
    </row>
    <row r="55" ht="12.75">
      <c r="A55" s="12"/>
    </row>
    <row r="56" spans="1:4" ht="12.75">
      <c r="A56" s="105" t="s">
        <v>3</v>
      </c>
      <c r="B56" s="106"/>
      <c r="C56" s="106"/>
      <c r="D56" s="107"/>
    </row>
    <row r="57" spans="1:4" ht="12.75" customHeight="1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>
      <c r="A58" s="14" t="s">
        <v>1</v>
      </c>
      <c r="B58" s="6">
        <v>378</v>
      </c>
      <c r="C58" s="112" t="str">
        <f>IF(AND(B61&lt;1),"NO PM STATED",IF(AND(B58+C60&gt;=B61),"MET PM",IF(AND(B58+C60&lt;=B59),"PM NOT MET")))</f>
        <v>MET PM</v>
      </c>
      <c r="D58" s="121"/>
    </row>
    <row r="59" spans="1:4" ht="31.5" customHeight="1">
      <c r="A59" s="42" t="s">
        <v>29</v>
      </c>
      <c r="B59" s="88">
        <f>B61</f>
        <v>300</v>
      </c>
      <c r="C59" s="113"/>
      <c r="D59" s="122"/>
    </row>
    <row r="60" spans="1:4" ht="26.25" customHeight="1" hidden="1">
      <c r="A60" s="42"/>
      <c r="B60" s="51">
        <v>0.05</v>
      </c>
      <c r="C60" s="47">
        <f>B59*B60</f>
        <v>15</v>
      </c>
      <c r="D60" s="122"/>
    </row>
    <row r="61" spans="1:4" ht="25.5" customHeight="1">
      <c r="A61" s="14" t="s">
        <v>2</v>
      </c>
      <c r="B61" s="6">
        <v>300</v>
      </c>
      <c r="C61" s="49"/>
      <c r="D61" s="123"/>
    </row>
    <row r="62" spans="1:4" ht="12.75">
      <c r="A62" s="105" t="s">
        <v>32</v>
      </c>
      <c r="B62" s="106"/>
      <c r="C62" s="106"/>
      <c r="D62" s="107"/>
    </row>
    <row r="63" spans="1:4" ht="12.75">
      <c r="A63" s="11" t="s">
        <v>31</v>
      </c>
      <c r="B63" s="3" t="s">
        <v>37</v>
      </c>
      <c r="C63" s="3" t="s">
        <v>38</v>
      </c>
      <c r="D63" s="4" t="s">
        <v>6</v>
      </c>
    </row>
    <row r="64" spans="1:4" ht="53.25" customHeight="1">
      <c r="A64" s="14" t="s">
        <v>1</v>
      </c>
      <c r="B64" s="6">
        <v>1230</v>
      </c>
      <c r="C64" s="112" t="str">
        <f>IF(AND(B67&lt;1),"NO PM STATED",IF(AND(B64+C66&gt;=B67),"MET PM",IF(AND(B64+C66&lt;=B65),"PM NOT MET")))</f>
        <v>MET PM</v>
      </c>
      <c r="D64" s="127"/>
    </row>
    <row r="65" spans="1:4" ht="26.25" customHeight="1">
      <c r="A65" s="42" t="s">
        <v>29</v>
      </c>
      <c r="B65" s="88">
        <f>B67</f>
        <v>1200</v>
      </c>
      <c r="C65" s="113"/>
      <c r="D65" s="128"/>
    </row>
    <row r="66" spans="1:4" ht="26.25" customHeight="1" hidden="1">
      <c r="A66" s="42"/>
      <c r="B66" s="51">
        <v>0.05</v>
      </c>
      <c r="C66" s="47">
        <f>B65*B66</f>
        <v>60</v>
      </c>
      <c r="D66" s="128"/>
    </row>
    <row r="67" spans="1:4" ht="25.5" customHeight="1">
      <c r="A67" s="14" t="s">
        <v>2</v>
      </c>
      <c r="B67" s="6">
        <v>1200</v>
      </c>
      <c r="C67" s="49"/>
      <c r="D67" s="129"/>
    </row>
    <row r="68" ht="12.75">
      <c r="A68" s="12"/>
    </row>
    <row r="69" spans="1:4" ht="12.75">
      <c r="A69" s="104" t="s">
        <v>61</v>
      </c>
      <c r="B69" s="104"/>
      <c r="C69" s="104"/>
      <c r="D69" s="104"/>
    </row>
    <row r="70" spans="1:4" ht="12.75">
      <c r="A70" s="32"/>
      <c r="B70" s="32"/>
      <c r="C70" s="32"/>
      <c r="D70" s="32"/>
    </row>
    <row r="71" spans="1:4" ht="40.5" customHeight="1">
      <c r="A71" s="99" t="s">
        <v>62</v>
      </c>
      <c r="B71" s="100"/>
      <c r="C71" s="100"/>
      <c r="D71" s="100"/>
    </row>
    <row r="123" spans="1:4" ht="12.75">
      <c r="A123" s="12"/>
      <c r="B123" s="12"/>
      <c r="C123" s="12"/>
      <c r="D123" s="12"/>
    </row>
  </sheetData>
  <sheetProtection/>
  <protectedRanges>
    <protectedRange sqref="D8:D11 D13:D16 D20:D23 D25:D28 D32:D35 D37:D40 D44:D47 D49:D52 D58:D61 D64:D67" name="Range2"/>
    <protectedRange sqref="C11 C16 C23 C28 C35 C40 C47 C52 C61 C67" name="Range1"/>
  </protectedRanges>
  <mergeCells count="34">
    <mergeCell ref="C8:C9"/>
    <mergeCell ref="A1:D1"/>
    <mergeCell ref="A3:C3"/>
    <mergeCell ref="A4:C4"/>
    <mergeCell ref="D3:D4"/>
    <mergeCell ref="A2:D2"/>
    <mergeCell ref="A6:D6"/>
    <mergeCell ref="D8:D11"/>
    <mergeCell ref="A71:D71"/>
    <mergeCell ref="A69:D69"/>
    <mergeCell ref="D25:D28"/>
    <mergeCell ref="A30:D30"/>
    <mergeCell ref="D49:D52"/>
    <mergeCell ref="C49:C50"/>
    <mergeCell ref="D32:D35"/>
    <mergeCell ref="D44:D47"/>
    <mergeCell ref="D37:D40"/>
    <mergeCell ref="C32:C33"/>
    <mergeCell ref="D64:D67"/>
    <mergeCell ref="C64:C65"/>
    <mergeCell ref="A62:D62"/>
    <mergeCell ref="A56:D56"/>
    <mergeCell ref="C58:C59"/>
    <mergeCell ref="A54:D54"/>
    <mergeCell ref="A42:D42"/>
    <mergeCell ref="C44:C45"/>
    <mergeCell ref="C37:C38"/>
    <mergeCell ref="D58:D61"/>
    <mergeCell ref="C13:C14"/>
    <mergeCell ref="C20:C21"/>
    <mergeCell ref="C25:C26"/>
    <mergeCell ref="A18:D18"/>
    <mergeCell ref="D13:D16"/>
    <mergeCell ref="D20:D23"/>
  </mergeCells>
  <conditionalFormatting sqref="C39">
    <cfRule type="cellIs" priority="12" dxfId="0" operator="equal">
      <formula>"Not on target to meet PM"</formula>
    </cfRule>
  </conditionalFormatting>
  <conditionalFormatting sqref="C8 C13 C20 C25 C32 C37 C44 C49 C58 C64">
    <cfRule type="cellIs" priority="3" dxfId="1" operator="equal" stopIfTrue="1">
      <formula>"NO PM STATED"</formula>
    </cfRule>
  </conditionalFormatting>
  <conditionalFormatting sqref="C8:C9 C13:C14 C20:C21 C25:C26 C32:C33 C37:C38 C44:C45 C49:C50 C58:C59 C64:C65">
    <cfRule type="cellIs" priority="2" dxfId="0" operator="equal" stopIfTrue="1">
      <formula>"PM NOT MET"</formula>
    </cfRule>
  </conditionalFormatting>
  <conditionalFormatting sqref="B65 B59 B50 B45 B38 B33 B26 B21 B14 B9">
    <cfRule type="cellIs" priority="1" dxfId="2" operator="lessThan">
      <formula>1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2" manualBreakCount="2">
    <brk id="29" max="3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9"/>
  <sheetViews>
    <sheetView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10.2812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28</v>
      </c>
      <c r="B2" s="92"/>
      <c r="C2" s="92"/>
      <c r="D2" s="93"/>
    </row>
    <row r="3" spans="1:4" ht="60" customHeight="1">
      <c r="A3" s="94" t="s">
        <v>41</v>
      </c>
      <c r="B3" s="95"/>
      <c r="C3" s="96"/>
      <c r="D3" s="140" t="s">
        <v>64</v>
      </c>
    </row>
    <row r="4" spans="1:4" ht="84.75" customHeight="1">
      <c r="A4" s="94" t="s">
        <v>45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8915</v>
      </c>
      <c r="C8" s="112" t="str">
        <f>IF(AND(B11&lt;1),"NO PM STATED",IF(AND(B8+C10&gt;=B11),"MET PM",IF(AND(B8+C10&lt;=B9),"PM NOT MET")))</f>
        <v>PM NOT MET</v>
      </c>
      <c r="D8" s="128"/>
    </row>
    <row r="9" spans="1:4" ht="26.25" customHeight="1">
      <c r="A9" s="42" t="s">
        <v>29</v>
      </c>
      <c r="B9" s="88">
        <f>B11</f>
        <v>10959</v>
      </c>
      <c r="C9" s="113"/>
      <c r="D9" s="108"/>
    </row>
    <row r="10" spans="1:4" ht="26.25" customHeight="1" hidden="1">
      <c r="A10" s="42"/>
      <c r="B10" s="51">
        <v>0.1</v>
      </c>
      <c r="C10" s="58">
        <f>B9*B10</f>
        <v>1095.9</v>
      </c>
      <c r="D10" s="108"/>
    </row>
    <row r="11" spans="1:4" ht="26.25" customHeight="1">
      <c r="A11" s="5" t="s">
        <v>2</v>
      </c>
      <c r="B11" s="6">
        <v>10959</v>
      </c>
      <c r="C11" s="50"/>
      <c r="D11" s="109"/>
    </row>
    <row r="12" spans="1:4" ht="12.75">
      <c r="A12" s="2" t="s">
        <v>5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5" t="s">
        <v>1</v>
      </c>
      <c r="B13" s="6">
        <v>9803</v>
      </c>
      <c r="C13" s="112" t="str">
        <f>IF(AND(B16&lt;1),"NO PM STATED",IF(AND(B13+C15&gt;=B16),"MET PM",IF(AND(B13+C15&lt;=B14),"PM NOT MET")))</f>
        <v>PM NOT MET</v>
      </c>
      <c r="D13" s="128"/>
    </row>
    <row r="14" spans="1:4" ht="26.25" customHeight="1">
      <c r="A14" s="42" t="s">
        <v>29</v>
      </c>
      <c r="B14" s="88">
        <f>B16</f>
        <v>15934</v>
      </c>
      <c r="C14" s="113"/>
      <c r="D14" s="108"/>
    </row>
    <row r="15" spans="1:4" ht="26.25" customHeight="1" hidden="1">
      <c r="A15" s="42"/>
      <c r="B15" s="51">
        <v>0.1</v>
      </c>
      <c r="C15" s="53">
        <f>B15*B14</f>
        <v>1593.4</v>
      </c>
      <c r="D15" s="108"/>
    </row>
    <row r="16" spans="1:4" ht="26.25" customHeight="1">
      <c r="A16" s="5" t="s">
        <v>2</v>
      </c>
      <c r="B16" s="6">
        <v>15934</v>
      </c>
      <c r="C16" s="50"/>
      <c r="D16" s="109"/>
    </row>
    <row r="17" spans="1:4" ht="12.75">
      <c r="A17" s="2" t="s">
        <v>20</v>
      </c>
      <c r="B17" s="3" t="s">
        <v>37</v>
      </c>
      <c r="C17" s="3" t="s">
        <v>38</v>
      </c>
      <c r="D17" s="4" t="s">
        <v>6</v>
      </c>
    </row>
    <row r="18" spans="1:4" ht="53.25" customHeight="1">
      <c r="A18" s="5" t="s">
        <v>1</v>
      </c>
      <c r="B18" s="6">
        <v>9073</v>
      </c>
      <c r="C18" s="112" t="str">
        <f>IF(AND(B21&lt;1),"NO PM STATED",IF(AND(B18+C20&gt;=B21),"MET PM",IF(AND(B18+C20&lt;=B19),"PM NOT MET")))</f>
        <v>PM NOT MET</v>
      </c>
      <c r="D18" s="128"/>
    </row>
    <row r="19" spans="1:4" ht="26.25" customHeight="1">
      <c r="A19" s="42" t="s">
        <v>29</v>
      </c>
      <c r="B19" s="88">
        <f>B21</f>
        <v>15578</v>
      </c>
      <c r="C19" s="113"/>
      <c r="D19" s="108"/>
    </row>
    <row r="20" spans="1:4" ht="26.25" customHeight="1" hidden="1">
      <c r="A20" s="42"/>
      <c r="B20" s="51">
        <v>0.1</v>
      </c>
      <c r="C20" s="58">
        <f>B20*B19</f>
        <v>1557.8000000000002</v>
      </c>
      <c r="D20" s="108"/>
    </row>
    <row r="21" spans="1:4" ht="26.25" customHeight="1">
      <c r="A21" s="8" t="s">
        <v>2</v>
      </c>
      <c r="B21" s="6">
        <v>15578</v>
      </c>
      <c r="C21" s="50"/>
      <c r="D21" s="109"/>
    </row>
    <row r="22" spans="1:2" ht="12.75">
      <c r="A22" s="7"/>
      <c r="B22" s="1"/>
    </row>
    <row r="23" spans="1:4" ht="12.75">
      <c r="A23" s="105" t="s">
        <v>8</v>
      </c>
      <c r="B23" s="106"/>
      <c r="C23" s="106"/>
      <c r="D23" s="107"/>
    </row>
    <row r="24" spans="1:4" ht="12.75">
      <c r="A24" s="11" t="s">
        <v>0</v>
      </c>
      <c r="B24" s="3" t="s">
        <v>37</v>
      </c>
      <c r="C24" s="3" t="s">
        <v>38</v>
      </c>
      <c r="D24" s="4" t="s">
        <v>6</v>
      </c>
    </row>
    <row r="25" spans="1:4" ht="53.25" customHeight="1">
      <c r="A25" s="8" t="s">
        <v>1</v>
      </c>
      <c r="B25" s="6">
        <v>754</v>
      </c>
      <c r="C25" s="112" t="str">
        <f>IF(AND(B28&lt;1),"NO PM STATED",IF(AND(B25+C27&gt;=B28),"MET PM",IF(AND(B25+C27&lt;=B26),"PM NOT MET")))</f>
        <v>MET PM</v>
      </c>
      <c r="D25" s="128"/>
    </row>
    <row r="26" spans="1:4" ht="26.25" customHeight="1">
      <c r="A26" s="42" t="s">
        <v>29</v>
      </c>
      <c r="B26" s="88">
        <f>B28</f>
        <v>295</v>
      </c>
      <c r="C26" s="113"/>
      <c r="D26" s="108"/>
    </row>
    <row r="27" spans="1:4" ht="26.25" customHeight="1" hidden="1">
      <c r="A27" s="42"/>
      <c r="B27" s="51">
        <v>0.1</v>
      </c>
      <c r="C27" s="47">
        <f>B26*B27</f>
        <v>29.5</v>
      </c>
      <c r="D27" s="108"/>
    </row>
    <row r="28" spans="1:4" ht="26.25" customHeight="1">
      <c r="A28" s="8" t="s">
        <v>2</v>
      </c>
      <c r="B28" s="6">
        <v>295</v>
      </c>
      <c r="C28" s="49"/>
      <c r="D28" s="109"/>
    </row>
    <row r="29" spans="1:4" ht="12.75">
      <c r="A29" s="11" t="s">
        <v>5</v>
      </c>
      <c r="B29" s="3" t="s">
        <v>37</v>
      </c>
      <c r="C29" s="3" t="s">
        <v>38</v>
      </c>
      <c r="D29" s="4" t="s">
        <v>6</v>
      </c>
    </row>
    <row r="30" spans="1:4" ht="53.25" customHeight="1">
      <c r="A30" s="8" t="s">
        <v>1</v>
      </c>
      <c r="B30" s="6">
        <v>742</v>
      </c>
      <c r="C30" s="112" t="str">
        <f>IF(AND(B33&lt;1),"NO PM STATED",IF(AND(B30+C32&gt;=B33),"MET PM",IF(AND(B30+C32&lt;=B31),"PM NOT MET")))</f>
        <v>MET PM</v>
      </c>
      <c r="D30" s="108"/>
    </row>
    <row r="31" spans="1:4" ht="26.25" customHeight="1">
      <c r="A31" s="42" t="s">
        <v>29</v>
      </c>
      <c r="B31" s="88">
        <f>B33</f>
        <v>347</v>
      </c>
      <c r="C31" s="113"/>
      <c r="D31" s="108"/>
    </row>
    <row r="32" spans="1:4" ht="26.25" customHeight="1" hidden="1">
      <c r="A32" s="42"/>
      <c r="B32" s="51">
        <v>0.1</v>
      </c>
      <c r="C32" s="53">
        <f>B31*B32</f>
        <v>34.7</v>
      </c>
      <c r="D32" s="108"/>
    </row>
    <row r="33" spans="1:4" ht="26.25" customHeight="1">
      <c r="A33" s="8" t="s">
        <v>2</v>
      </c>
      <c r="B33" s="6">
        <v>347</v>
      </c>
      <c r="C33" s="50"/>
      <c r="D33" s="109"/>
    </row>
    <row r="34" spans="1:4" ht="12.75">
      <c r="A34" s="11" t="s">
        <v>20</v>
      </c>
      <c r="B34" s="3" t="s">
        <v>37</v>
      </c>
      <c r="C34" s="3" t="s">
        <v>38</v>
      </c>
      <c r="D34" s="4" t="s">
        <v>6</v>
      </c>
    </row>
    <row r="35" spans="1:4" ht="53.25" customHeight="1">
      <c r="A35" s="8" t="s">
        <v>1</v>
      </c>
      <c r="B35" s="6">
        <v>742</v>
      </c>
      <c r="C35" s="112" t="str">
        <f>IF(AND(B38&lt;1),"NO PM STATED",IF(AND(B35+C37&gt;=B38),"MET PM",IF(AND(B35+C37&lt;=B36),"PM NOT MET")))</f>
        <v>MET PM</v>
      </c>
      <c r="D35" s="108"/>
    </row>
    <row r="36" spans="1:4" ht="26.25" customHeight="1">
      <c r="A36" s="42" t="s">
        <v>29</v>
      </c>
      <c r="B36" s="88">
        <f>B38</f>
        <v>332</v>
      </c>
      <c r="C36" s="113"/>
      <c r="D36" s="108"/>
    </row>
    <row r="37" spans="1:4" ht="26.25" customHeight="1" hidden="1">
      <c r="A37" s="42"/>
      <c r="B37" s="51">
        <v>0.1</v>
      </c>
      <c r="C37" s="47">
        <f>B36*B37</f>
        <v>33.2</v>
      </c>
      <c r="D37" s="108"/>
    </row>
    <row r="38" spans="1:4" ht="26.25" customHeight="1">
      <c r="A38" s="8" t="s">
        <v>2</v>
      </c>
      <c r="B38" s="6">
        <v>332</v>
      </c>
      <c r="C38" s="49"/>
      <c r="D38" s="109"/>
    </row>
    <row r="39" ht="12.75">
      <c r="A39" s="10"/>
    </row>
    <row r="40" spans="1:4" ht="12.75">
      <c r="A40" s="105" t="s">
        <v>9</v>
      </c>
      <c r="B40" s="106"/>
      <c r="C40" s="106"/>
      <c r="D40" s="107"/>
    </row>
    <row r="41" spans="1:4" ht="12.75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53.25" customHeight="1">
      <c r="A42" s="8" t="s">
        <v>1</v>
      </c>
      <c r="B42" s="6">
        <v>3580210</v>
      </c>
      <c r="C42" s="112" t="str">
        <f>IF(AND(B45&lt;1),"NO PM STATED",IF(AND(B42+C44&gt;=B45),"MET PM",IF(AND(B42+C44&lt;=B43),"PM NOT MET")))</f>
        <v>PM NOT MET</v>
      </c>
      <c r="D42" s="139"/>
    </row>
    <row r="43" spans="1:4" ht="26.25" customHeight="1">
      <c r="A43" s="42" t="s">
        <v>29</v>
      </c>
      <c r="B43" s="88">
        <f>B45</f>
        <v>5135824</v>
      </c>
      <c r="C43" s="113"/>
      <c r="D43" s="108"/>
    </row>
    <row r="44" spans="1:4" ht="26.25" customHeight="1" hidden="1">
      <c r="A44" s="42"/>
      <c r="B44" s="51">
        <v>0.1</v>
      </c>
      <c r="C44" s="53">
        <f>B43*B44</f>
        <v>513582.4</v>
      </c>
      <c r="D44" s="108"/>
    </row>
    <row r="45" spans="1:4" ht="26.25" customHeight="1">
      <c r="A45" s="8" t="s">
        <v>2</v>
      </c>
      <c r="B45" s="6">
        <v>5135824</v>
      </c>
      <c r="C45" s="50"/>
      <c r="D45" s="109"/>
    </row>
    <row r="46" spans="1:4" ht="12.75">
      <c r="A46" s="11" t="s">
        <v>5</v>
      </c>
      <c r="B46" s="3" t="s">
        <v>37</v>
      </c>
      <c r="C46" s="3" t="s">
        <v>38</v>
      </c>
      <c r="D46" s="4" t="s">
        <v>6</v>
      </c>
    </row>
    <row r="47" spans="1:4" ht="40.5" customHeight="1">
      <c r="A47" s="8" t="s">
        <v>1</v>
      </c>
      <c r="B47" s="6">
        <v>45308785</v>
      </c>
      <c r="C47" s="112" t="str">
        <f>IF(AND(B50&lt;1),"NO PM STATED",IF(AND(B47+C49&gt;=B50),"MET PM",IF(AND(B47+C49&lt;=B48),"PM NOT MET")))</f>
        <v>MET PM</v>
      </c>
      <c r="D47" s="139"/>
    </row>
    <row r="48" spans="1:4" ht="26.25" customHeight="1">
      <c r="A48" s="42" t="s">
        <v>29</v>
      </c>
      <c r="B48" s="88">
        <f>B50</f>
        <v>11281813</v>
      </c>
      <c r="C48" s="113"/>
      <c r="D48" s="108"/>
    </row>
    <row r="49" spans="1:4" ht="26.25" customHeight="1" hidden="1">
      <c r="A49" s="42"/>
      <c r="B49" s="51">
        <v>0.1</v>
      </c>
      <c r="C49" s="58">
        <f>B48*B49</f>
        <v>1128181.3</v>
      </c>
      <c r="D49" s="108"/>
    </row>
    <row r="50" spans="1:4" ht="26.25" customHeight="1">
      <c r="A50" s="8" t="s">
        <v>2</v>
      </c>
      <c r="B50" s="6">
        <v>11281813</v>
      </c>
      <c r="C50" s="50"/>
      <c r="D50" s="109"/>
    </row>
    <row r="51" spans="1:4" ht="12.75">
      <c r="A51" s="11" t="s">
        <v>20</v>
      </c>
      <c r="B51" s="3" t="s">
        <v>37</v>
      </c>
      <c r="C51" s="3" t="s">
        <v>38</v>
      </c>
      <c r="D51" s="4" t="s">
        <v>6</v>
      </c>
    </row>
    <row r="52" spans="1:4" ht="53.25" customHeight="1">
      <c r="A52" s="8" t="s">
        <v>1</v>
      </c>
      <c r="B52" s="6">
        <v>45174310</v>
      </c>
      <c r="C52" s="112" t="str">
        <f>IF(AND(B55&lt;1),"NO PM STATED",IF(AND(B52+C54&gt;=B55),"MET PM",IF(AND(B52+C54&lt;=B53),"PM NOT MET")))</f>
        <v>MET PM</v>
      </c>
      <c r="D52" s="139"/>
    </row>
    <row r="53" spans="1:4" ht="26.25" customHeight="1">
      <c r="A53" s="42" t="s">
        <v>29</v>
      </c>
      <c r="B53" s="88">
        <f>B55</f>
        <v>10189197</v>
      </c>
      <c r="C53" s="113"/>
      <c r="D53" s="108"/>
    </row>
    <row r="54" spans="1:4" ht="26.25" customHeight="1" hidden="1">
      <c r="A54" s="42"/>
      <c r="B54" s="51">
        <v>0.1</v>
      </c>
      <c r="C54" s="58">
        <f>B54*B53</f>
        <v>1018919.7000000001</v>
      </c>
      <c r="D54" s="108"/>
    </row>
    <row r="55" spans="1:4" ht="26.25" customHeight="1">
      <c r="A55" s="8" t="s">
        <v>2</v>
      </c>
      <c r="B55" s="6">
        <v>10189197</v>
      </c>
      <c r="C55" s="50"/>
      <c r="D55" s="109"/>
    </row>
    <row r="56" ht="12.75">
      <c r="A56" s="12"/>
    </row>
    <row r="57" spans="1:4" ht="12.75">
      <c r="A57" s="105" t="s">
        <v>10</v>
      </c>
      <c r="B57" s="106"/>
      <c r="C57" s="106"/>
      <c r="D57" s="107"/>
    </row>
    <row r="58" spans="1:4" ht="12.75">
      <c r="A58" s="11" t="s">
        <v>0</v>
      </c>
      <c r="B58" s="3" t="s">
        <v>37</v>
      </c>
      <c r="C58" s="3" t="s">
        <v>38</v>
      </c>
      <c r="D58" s="4" t="s">
        <v>6</v>
      </c>
    </row>
    <row r="59" spans="1:4" ht="53.25" customHeight="1">
      <c r="A59" s="8" t="s">
        <v>1</v>
      </c>
      <c r="B59" s="6">
        <v>900</v>
      </c>
      <c r="C59" s="112" t="str">
        <f>IF(AND(B62&lt;1),"NO PM STATED",IF(AND(B59+C61&gt;=B62),"MET PM",IF(AND(B59+C61&lt;=B60),"PM NOT MET")))</f>
        <v>PM NOT MET</v>
      </c>
      <c r="D59" s="128"/>
    </row>
    <row r="60" spans="1:4" ht="26.25" customHeight="1">
      <c r="A60" s="42" t="s">
        <v>29</v>
      </c>
      <c r="B60" s="88">
        <f>B62</f>
        <v>1325</v>
      </c>
      <c r="C60" s="113"/>
      <c r="D60" s="108"/>
    </row>
    <row r="61" spans="1:4" ht="26.25" customHeight="1" hidden="1">
      <c r="A61" s="42"/>
      <c r="B61" s="51">
        <v>0.1</v>
      </c>
      <c r="C61" s="58">
        <f>B61*B60</f>
        <v>132.5</v>
      </c>
      <c r="D61" s="108"/>
    </row>
    <row r="62" spans="1:4" ht="26.25" customHeight="1">
      <c r="A62" s="8" t="s">
        <v>2</v>
      </c>
      <c r="B62" s="6">
        <v>1325</v>
      </c>
      <c r="C62" s="50"/>
      <c r="D62" s="109"/>
    </row>
    <row r="63" spans="1:4" ht="12.75">
      <c r="A63" s="11" t="s">
        <v>5</v>
      </c>
      <c r="B63" s="3" t="s">
        <v>37</v>
      </c>
      <c r="C63" s="3" t="s">
        <v>38</v>
      </c>
      <c r="D63" s="4" t="s">
        <v>6</v>
      </c>
    </row>
    <row r="64" spans="1:4" ht="53.25" customHeight="1">
      <c r="A64" s="8" t="s">
        <v>1</v>
      </c>
      <c r="B64" s="6">
        <v>900</v>
      </c>
      <c r="C64" s="112" t="str">
        <f>IF(AND(B67&lt;1),"NO PM STATED",IF(AND(B64+C66&gt;=B67),"MET PM",IF(AND(B64+C66&lt;=B65),"PM NOT MET")))</f>
        <v>PM NOT MET</v>
      </c>
      <c r="D64" s="128"/>
    </row>
    <row r="65" spans="1:4" ht="26.25" customHeight="1">
      <c r="A65" s="42" t="s">
        <v>29</v>
      </c>
      <c r="B65" s="88">
        <f>B67</f>
        <v>1353</v>
      </c>
      <c r="C65" s="113"/>
      <c r="D65" s="108"/>
    </row>
    <row r="66" spans="1:4" ht="26.25" customHeight="1" hidden="1">
      <c r="A66" s="42"/>
      <c r="B66" s="51">
        <v>0.1</v>
      </c>
      <c r="C66" s="58">
        <f>B65*B66</f>
        <v>135.3</v>
      </c>
      <c r="D66" s="108"/>
    </row>
    <row r="67" spans="1:4" ht="26.25" customHeight="1">
      <c r="A67" s="8" t="s">
        <v>2</v>
      </c>
      <c r="B67" s="6">
        <v>1353</v>
      </c>
      <c r="C67" s="50"/>
      <c r="D67" s="109"/>
    </row>
    <row r="68" spans="1:4" ht="12.75">
      <c r="A68" s="11" t="s">
        <v>20</v>
      </c>
      <c r="B68" s="3" t="s">
        <v>37</v>
      </c>
      <c r="C68" s="3" t="s">
        <v>38</v>
      </c>
      <c r="D68" s="4" t="s">
        <v>6</v>
      </c>
    </row>
    <row r="69" spans="1:4" ht="53.25" customHeight="1">
      <c r="A69" s="8" t="s">
        <v>1</v>
      </c>
      <c r="B69" s="6">
        <v>900</v>
      </c>
      <c r="C69" s="112" t="str">
        <f>IF(AND(B72&lt;1),"NO PM STATED",IF(AND(B69+C71&gt;=B72),"MET PM",IF(AND(B69+C71&lt;=B70),"PM NOT MET")))</f>
        <v>PM NOT MET</v>
      </c>
      <c r="D69" s="128"/>
    </row>
    <row r="70" spans="1:4" ht="26.25" customHeight="1">
      <c r="A70" s="42" t="s">
        <v>29</v>
      </c>
      <c r="B70" s="88">
        <f>B72</f>
        <v>1353</v>
      </c>
      <c r="C70" s="113"/>
      <c r="D70" s="108"/>
    </row>
    <row r="71" spans="1:4" ht="26.25" customHeight="1" hidden="1">
      <c r="A71" s="42"/>
      <c r="B71" s="51">
        <v>0.1</v>
      </c>
      <c r="C71" s="53">
        <f>B71*B70</f>
        <v>135.3</v>
      </c>
      <c r="D71" s="108"/>
    </row>
    <row r="72" spans="1:4" ht="26.25" customHeight="1">
      <c r="A72" s="8" t="s">
        <v>2</v>
      </c>
      <c r="B72" s="6">
        <v>1353</v>
      </c>
      <c r="C72" s="43"/>
      <c r="D72" s="109"/>
    </row>
    <row r="73" ht="12.75">
      <c r="A73" s="12"/>
    </row>
    <row r="74" spans="1:4" ht="12.75">
      <c r="A74" s="104" t="s">
        <v>55</v>
      </c>
      <c r="B74" s="104"/>
      <c r="C74" s="104"/>
      <c r="D74" s="104"/>
    </row>
    <row r="75" ht="12.75">
      <c r="A75" s="12"/>
    </row>
    <row r="76" spans="1:4" ht="12.75">
      <c r="A76" s="105" t="s">
        <v>33</v>
      </c>
      <c r="B76" s="106"/>
      <c r="C76" s="106"/>
      <c r="D76" s="107"/>
    </row>
    <row r="77" spans="1:4" ht="12.75">
      <c r="A77" s="11" t="s">
        <v>34</v>
      </c>
      <c r="B77" s="3" t="s">
        <v>37</v>
      </c>
      <c r="C77" s="3" t="s">
        <v>38</v>
      </c>
      <c r="D77" s="4" t="s">
        <v>6</v>
      </c>
    </row>
    <row r="78" spans="1:4" ht="53.25" customHeight="1">
      <c r="A78" s="14" t="s">
        <v>1</v>
      </c>
      <c r="B78" s="6">
        <v>60</v>
      </c>
      <c r="C78" s="112" t="str">
        <f>IF(AND(B81&lt;1),"NO PM STATED",IF(AND(B78+C80&gt;=B81),"MET PM",IF(AND(B78+C80&lt;=B79),"PM NOT MET")))</f>
        <v>MET PM</v>
      </c>
      <c r="D78" s="121"/>
    </row>
    <row r="79" spans="1:4" ht="26.25" customHeight="1">
      <c r="A79" s="42" t="s">
        <v>29</v>
      </c>
      <c r="B79" s="88">
        <f>B81</f>
        <v>50</v>
      </c>
      <c r="C79" s="113"/>
      <c r="D79" s="122"/>
    </row>
    <row r="80" spans="1:4" ht="26.25" customHeight="1" hidden="1">
      <c r="A80" s="42"/>
      <c r="B80" s="51">
        <v>0.05</v>
      </c>
      <c r="C80" s="47">
        <f>B79*B80</f>
        <v>2.5</v>
      </c>
      <c r="D80" s="122"/>
    </row>
    <row r="81" spans="1:4" ht="26.25" customHeight="1">
      <c r="A81" s="14" t="s">
        <v>2</v>
      </c>
      <c r="B81" s="6">
        <v>50</v>
      </c>
      <c r="C81" s="49"/>
      <c r="D81" s="123"/>
    </row>
    <row r="82" spans="1:4" ht="12.75">
      <c r="A82" s="77"/>
      <c r="B82" s="44"/>
      <c r="C82" s="45"/>
      <c r="D82" s="46"/>
    </row>
    <row r="83" spans="1:4" ht="12.75">
      <c r="A83" s="105" t="s">
        <v>21</v>
      </c>
      <c r="B83" s="106"/>
      <c r="C83" s="106"/>
      <c r="D83" s="107"/>
    </row>
    <row r="84" spans="1:4" ht="12.75">
      <c r="A84" s="11" t="s">
        <v>5</v>
      </c>
      <c r="B84" s="3" t="s">
        <v>37</v>
      </c>
      <c r="C84" s="3" t="s">
        <v>38</v>
      </c>
      <c r="D84" s="4" t="s">
        <v>6</v>
      </c>
    </row>
    <row r="85" spans="1:4" ht="53.25" customHeight="1">
      <c r="A85" s="14" t="s">
        <v>1</v>
      </c>
      <c r="B85" s="78">
        <v>746</v>
      </c>
      <c r="C85" s="112" t="str">
        <f>IF(AND(B88&lt;1),"NO PM STATED",IF(AND(B85+C87&gt;=B88),"MET PM",IF(AND(B85+C87&lt;=B86),"PM NOT MET")))</f>
        <v>MET PM</v>
      </c>
      <c r="D85" s="121"/>
    </row>
    <row r="86" spans="1:4" ht="26.25" customHeight="1">
      <c r="A86" s="42" t="s">
        <v>29</v>
      </c>
      <c r="B86" s="88">
        <f>B88</f>
        <v>748</v>
      </c>
      <c r="C86" s="113"/>
      <c r="D86" s="122"/>
    </row>
    <row r="87" spans="1:4" ht="44.25" customHeight="1" hidden="1">
      <c r="A87" s="42"/>
      <c r="B87" s="51">
        <v>0.05</v>
      </c>
      <c r="C87" s="47">
        <f>B86*B87</f>
        <v>37.4</v>
      </c>
      <c r="D87" s="122"/>
    </row>
    <row r="88" spans="1:4" ht="26.25" customHeight="1">
      <c r="A88" s="14" t="s">
        <v>2</v>
      </c>
      <c r="B88" s="6">
        <v>748</v>
      </c>
      <c r="C88" s="49"/>
      <c r="D88" s="123"/>
    </row>
    <row r="89" spans="1:4" ht="12.75">
      <c r="A89" s="22" t="s">
        <v>26</v>
      </c>
      <c r="B89" s="19"/>
      <c r="C89" s="20"/>
      <c r="D89" s="21"/>
    </row>
    <row r="90" spans="1:4" ht="12.75">
      <c r="A90" s="11" t="s">
        <v>5</v>
      </c>
      <c r="B90" s="3" t="s">
        <v>37</v>
      </c>
      <c r="C90" s="3" t="s">
        <v>38</v>
      </c>
      <c r="D90" s="4" t="s">
        <v>6</v>
      </c>
    </row>
    <row r="91" spans="1:4" ht="53.25" customHeight="1">
      <c r="A91" s="14" t="s">
        <v>1</v>
      </c>
      <c r="B91" s="78">
        <v>766</v>
      </c>
      <c r="C91" s="112" t="str">
        <f>IF(AND(B94&lt;1),"NO PM STATED",IF(AND(B91+C93&gt;=B94),"MET PM",IF(AND(B91+C93&lt;=B92),"PM NOT MET")))</f>
        <v>MET PM</v>
      </c>
      <c r="D91" s="121"/>
    </row>
    <row r="92" spans="1:4" ht="26.25" customHeight="1">
      <c r="A92" s="42" t="s">
        <v>29</v>
      </c>
      <c r="B92" s="88">
        <f>B94</f>
        <v>772</v>
      </c>
      <c r="C92" s="113"/>
      <c r="D92" s="122"/>
    </row>
    <row r="93" spans="1:4" ht="111" customHeight="1" hidden="1">
      <c r="A93" s="42"/>
      <c r="B93" s="51">
        <v>0.05</v>
      </c>
      <c r="C93" s="47">
        <f>B92*B93</f>
        <v>38.6</v>
      </c>
      <c r="D93" s="122"/>
    </row>
    <row r="94" spans="1:4" ht="26.25" customHeight="1">
      <c r="A94" s="14" t="s">
        <v>2</v>
      </c>
      <c r="B94" s="6">
        <v>772</v>
      </c>
      <c r="C94" s="49"/>
      <c r="D94" s="123"/>
    </row>
    <row r="95" ht="12.75">
      <c r="A95" s="12"/>
    </row>
    <row r="96" spans="1:4" ht="12.75">
      <c r="A96" s="105" t="s">
        <v>27</v>
      </c>
      <c r="B96" s="106"/>
      <c r="C96" s="106"/>
      <c r="D96" s="107"/>
    </row>
    <row r="97" spans="1:4" ht="12.75">
      <c r="A97" s="11" t="s">
        <v>20</v>
      </c>
      <c r="B97" s="3" t="s">
        <v>37</v>
      </c>
      <c r="C97" s="3" t="s">
        <v>38</v>
      </c>
      <c r="D97" s="4" t="s">
        <v>6</v>
      </c>
    </row>
    <row r="98" spans="1:4" ht="53.25" customHeight="1">
      <c r="A98" s="14" t="s">
        <v>1</v>
      </c>
      <c r="B98" s="78">
        <v>342</v>
      </c>
      <c r="C98" s="112" t="str">
        <f>IF(AND(B101&lt;1),"NO PM STATED",IF(AND(B98+C100&gt;=B101),"MET PM",IF(AND(B98+C100&lt;=B99),"PM NOT MET")))</f>
        <v>PM NOT MET</v>
      </c>
      <c r="D98" s="127"/>
    </row>
    <row r="99" spans="1:4" ht="26.25" customHeight="1">
      <c r="A99" s="42" t="s">
        <v>29</v>
      </c>
      <c r="B99" s="88">
        <f>B101</f>
        <v>448</v>
      </c>
      <c r="C99" s="113"/>
      <c r="D99" s="128"/>
    </row>
    <row r="100" spans="1:4" ht="104.25" customHeight="1" hidden="1">
      <c r="A100" s="42"/>
      <c r="B100" s="51">
        <v>0.05</v>
      </c>
      <c r="C100" s="47">
        <f>B99*B100</f>
        <v>22.400000000000002</v>
      </c>
      <c r="D100" s="128"/>
    </row>
    <row r="101" spans="1:4" ht="26.25" customHeight="1">
      <c r="A101" s="14" t="s">
        <v>2</v>
      </c>
      <c r="B101" s="6">
        <v>448</v>
      </c>
      <c r="C101" s="49"/>
      <c r="D101" s="129"/>
    </row>
    <row r="102" ht="12.75">
      <c r="A102" s="12"/>
    </row>
    <row r="103" spans="1:4" ht="12.75">
      <c r="A103" s="104" t="s">
        <v>57</v>
      </c>
      <c r="B103" s="104"/>
      <c r="C103" s="104"/>
      <c r="D103" s="104"/>
    </row>
    <row r="104" spans="1:4" ht="8.25" customHeight="1">
      <c r="A104" s="32"/>
      <c r="B104" s="32"/>
      <c r="C104" s="32"/>
      <c r="D104" s="32"/>
    </row>
    <row r="105" spans="1:4" ht="40.5" customHeight="1">
      <c r="A105" s="99" t="s">
        <v>62</v>
      </c>
      <c r="B105" s="100"/>
      <c r="C105" s="100"/>
      <c r="D105" s="100"/>
    </row>
    <row r="139" spans="1:4" ht="12.75">
      <c r="A139" s="12"/>
      <c r="B139" s="12"/>
      <c r="C139" s="12"/>
      <c r="D139" s="12"/>
    </row>
  </sheetData>
  <sheetProtection/>
  <protectedRanges>
    <protectedRange sqref="D8:D11 D13:D16 D18:D21 D25:D28 D30:D33 D35:D38 D42:D45 D47:D50 D52:D55 D59:D62 D64:D67 D69:D72 D78:D81 D85:D88 D91:D94 D98:D101" name="Range2"/>
    <protectedRange sqref="C11 C16 C21 C28 C33 C38 C50 C62 C67 C72 C81 C88 C94 C101" name="Range1"/>
  </protectedRanges>
  <mergeCells count="47">
    <mergeCell ref="D18:D21"/>
    <mergeCell ref="C42:C43"/>
    <mergeCell ref="C13:C14"/>
    <mergeCell ref="C18:C19"/>
    <mergeCell ref="D25:D28"/>
    <mergeCell ref="A105:D105"/>
    <mergeCell ref="D85:D88"/>
    <mergeCell ref="A76:D76"/>
    <mergeCell ref="C78:C79"/>
    <mergeCell ref="D98:D101"/>
    <mergeCell ref="C98:C99"/>
    <mergeCell ref="D78:D81"/>
    <mergeCell ref="A83:D83"/>
    <mergeCell ref="A96:D96"/>
    <mergeCell ref="A103:D103"/>
    <mergeCell ref="A57:D57"/>
    <mergeCell ref="A1:D1"/>
    <mergeCell ref="A2:D2"/>
    <mergeCell ref="A3:C3"/>
    <mergeCell ref="A4:C4"/>
    <mergeCell ref="D3:D4"/>
    <mergeCell ref="A6:D6"/>
    <mergeCell ref="D52:D55"/>
    <mergeCell ref="A40:D40"/>
    <mergeCell ref="D47:D50"/>
    <mergeCell ref="D35:D38"/>
    <mergeCell ref="A23:D23"/>
    <mergeCell ref="D8:D11"/>
    <mergeCell ref="C8:C9"/>
    <mergeCell ref="C25:C26"/>
    <mergeCell ref="D30:D33"/>
    <mergeCell ref="C52:C53"/>
    <mergeCell ref="D13:D16"/>
    <mergeCell ref="C91:C92"/>
    <mergeCell ref="C85:C86"/>
    <mergeCell ref="C35:C36"/>
    <mergeCell ref="C30:C31"/>
    <mergeCell ref="D91:D94"/>
    <mergeCell ref="D59:D62"/>
    <mergeCell ref="D69:D72"/>
    <mergeCell ref="A74:D74"/>
    <mergeCell ref="C59:C60"/>
    <mergeCell ref="C69:C70"/>
    <mergeCell ref="C64:C65"/>
    <mergeCell ref="D42:D45"/>
    <mergeCell ref="C47:C48"/>
    <mergeCell ref="D64:D67"/>
  </mergeCells>
  <conditionalFormatting sqref="C71">
    <cfRule type="cellIs" priority="19" dxfId="0" operator="equal">
      <formula>"Not on target to meet PM"</formula>
    </cfRule>
  </conditionalFormatting>
  <conditionalFormatting sqref="B9 B14 B19 B26 B31 B36 B43 B48 B53 B60 B65 B70 B79 B86 B92 B99">
    <cfRule type="cellIs" priority="3" dxfId="2" operator="lessThan">
      <formula>1</formula>
    </cfRule>
  </conditionalFormatting>
  <conditionalFormatting sqref="C8 C13 C18 C25 C30 C35 C42 C47 C52 C59 C64 C69 C78 C85 C91 C98">
    <cfRule type="cellIs" priority="2" dxfId="1" operator="equal" stopIfTrue="1">
      <formula>"NO PM STATED"</formula>
    </cfRule>
  </conditionalFormatting>
  <conditionalFormatting sqref="C8:C9 C13:C14 C18:C19 C25:C26 C30:C31 C35:C36 C42:C43 C47:C48 C52:C53 C59:C60 C64:C65 C69:C70 C78:C79 C85:C86 C91:C92 C98:C9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3" manualBreakCount="3">
    <brk id="28" max="255" man="1"/>
    <brk id="55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"/>
  <sheetViews>
    <sheetView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30</v>
      </c>
      <c r="B2" s="92"/>
      <c r="C2" s="92"/>
      <c r="D2" s="93"/>
    </row>
    <row r="3" spans="1:4" ht="60" customHeight="1">
      <c r="A3" s="94" t="s">
        <v>41</v>
      </c>
      <c r="B3" s="95"/>
      <c r="C3" s="96"/>
      <c r="D3" s="140" t="s">
        <v>64</v>
      </c>
    </row>
    <row r="4" spans="1:4" ht="89.25" customHeight="1">
      <c r="A4" s="94" t="s">
        <v>36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s="26" customFormat="1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s="26" customFormat="1" ht="53.25" customHeight="1">
      <c r="A8" s="5" t="s">
        <v>1</v>
      </c>
      <c r="B8" s="6">
        <v>2508</v>
      </c>
      <c r="C8" s="112" t="str">
        <f>IF(AND(B11&lt;1),"NO PM STATED",IF(AND(B8+C10&gt;=B11),"MET PM",IF(AND(B8+C10&lt;=B9),"PM NOT MET")))</f>
        <v>MET PM</v>
      </c>
      <c r="D8" s="110"/>
    </row>
    <row r="9" spans="1:4" s="26" customFormat="1" ht="26.25" customHeight="1">
      <c r="A9" s="42" t="s">
        <v>29</v>
      </c>
      <c r="B9" s="88">
        <f>B11</f>
        <v>2600</v>
      </c>
      <c r="C9" s="113"/>
      <c r="D9" s="110"/>
    </row>
    <row r="10" spans="1:4" s="26" customFormat="1" ht="26.25" customHeight="1" hidden="1">
      <c r="A10" s="42"/>
      <c r="B10" s="51">
        <v>0.1</v>
      </c>
      <c r="C10" s="58">
        <f>B9*B10</f>
        <v>260</v>
      </c>
      <c r="D10" s="110"/>
    </row>
    <row r="11" spans="1:4" s="26" customFormat="1" ht="26.25" customHeight="1">
      <c r="A11" s="5" t="s">
        <v>2</v>
      </c>
      <c r="B11" s="6">
        <v>2600</v>
      </c>
      <c r="C11" s="50"/>
      <c r="D11" s="111"/>
    </row>
    <row r="12" spans="1:4" s="26" customFormat="1" ht="12.75">
      <c r="A12" s="2" t="s">
        <v>5</v>
      </c>
      <c r="B12" s="3" t="s">
        <v>37</v>
      </c>
      <c r="C12" s="3" t="s">
        <v>38</v>
      </c>
      <c r="D12" s="4" t="s">
        <v>6</v>
      </c>
    </row>
    <row r="13" spans="1:4" s="26" customFormat="1" ht="53.25" customHeight="1">
      <c r="A13" s="5" t="s">
        <v>1</v>
      </c>
      <c r="B13" s="6">
        <v>2607</v>
      </c>
      <c r="C13" s="112" t="str">
        <f>IF(AND(B16&lt;1),"NO PM STATED",IF(AND(B13+C15&gt;=B16),"MET PM",IF(AND(B13+C15&lt;=B14),"PM NOT MET")))</f>
        <v>MET PM</v>
      </c>
      <c r="D13" s="115"/>
    </row>
    <row r="14" spans="1:4" s="26" customFormat="1" ht="30.75" customHeight="1">
      <c r="A14" s="42" t="s">
        <v>29</v>
      </c>
      <c r="B14" s="88">
        <f>B16</f>
        <v>2600</v>
      </c>
      <c r="C14" s="113"/>
      <c r="D14" s="108"/>
    </row>
    <row r="15" spans="1:4" s="26" customFormat="1" ht="77.25" customHeight="1" hidden="1">
      <c r="A15" s="42"/>
      <c r="B15" s="51">
        <v>0.1</v>
      </c>
      <c r="C15" s="58">
        <f>B14*B15</f>
        <v>260</v>
      </c>
      <c r="D15" s="108"/>
    </row>
    <row r="16" spans="1:4" s="26" customFormat="1" ht="26.25" customHeight="1">
      <c r="A16" s="5" t="s">
        <v>2</v>
      </c>
      <c r="B16" s="6">
        <v>2600</v>
      </c>
      <c r="C16" s="50"/>
      <c r="D16" s="109"/>
    </row>
    <row r="17" spans="1:4" s="26" customFormat="1" ht="12.75">
      <c r="A17" s="2" t="s">
        <v>20</v>
      </c>
      <c r="B17" s="3" t="s">
        <v>37</v>
      </c>
      <c r="C17" s="3" t="s">
        <v>38</v>
      </c>
      <c r="D17" s="4" t="s">
        <v>6</v>
      </c>
    </row>
    <row r="18" spans="1:4" s="26" customFormat="1" ht="53.25" customHeight="1">
      <c r="A18" s="5" t="s">
        <v>1</v>
      </c>
      <c r="B18" s="6">
        <v>2509</v>
      </c>
      <c r="C18" s="112" t="str">
        <f>IF(AND(B21&lt;1),"NO PM STATED",IF(AND(B18+C20&gt;=B21),"MET PM",IF(AND(B18+C20&lt;=B19),"PM NOT MET")))</f>
        <v>MET PM</v>
      </c>
      <c r="D18" s="110"/>
    </row>
    <row r="19" spans="1:4" s="26" customFormat="1" ht="26.25" customHeight="1">
      <c r="A19" s="42" t="s">
        <v>29</v>
      </c>
      <c r="B19" s="88">
        <f>B21</f>
        <v>1750</v>
      </c>
      <c r="C19" s="113"/>
      <c r="D19" s="110"/>
    </row>
    <row r="20" spans="1:4" s="26" customFormat="1" ht="26.25" customHeight="1" hidden="1">
      <c r="A20" s="42"/>
      <c r="B20" s="51">
        <v>0.1</v>
      </c>
      <c r="C20" s="58">
        <f>B19*B20</f>
        <v>175</v>
      </c>
      <c r="D20" s="110"/>
    </row>
    <row r="21" spans="1:4" s="26" customFormat="1" ht="26.25" customHeight="1">
      <c r="A21" s="5" t="s">
        <v>2</v>
      </c>
      <c r="B21" s="6">
        <v>1750</v>
      </c>
      <c r="C21" s="50"/>
      <c r="D21" s="111"/>
    </row>
    <row r="22" spans="1:4" s="28" customFormat="1" ht="12.75">
      <c r="A22" s="27"/>
      <c r="B22" s="27"/>
      <c r="C22" s="27"/>
      <c r="D22" s="27"/>
    </row>
    <row r="23" spans="1:4" ht="12.75">
      <c r="A23" s="105" t="s">
        <v>8</v>
      </c>
      <c r="B23" s="106"/>
      <c r="C23" s="106"/>
      <c r="D23" s="107"/>
    </row>
    <row r="24" spans="1:4" ht="12.75">
      <c r="A24" s="2" t="s">
        <v>0</v>
      </c>
      <c r="B24" s="3" t="s">
        <v>37</v>
      </c>
      <c r="C24" s="3" t="s">
        <v>38</v>
      </c>
      <c r="D24" s="4" t="s">
        <v>6</v>
      </c>
    </row>
    <row r="25" spans="1:4" ht="53.25" customHeight="1">
      <c r="A25" s="5" t="s">
        <v>1</v>
      </c>
      <c r="B25" s="6">
        <v>655</v>
      </c>
      <c r="C25" s="112" t="str">
        <f>IF(AND(B28&lt;1),"NO PM STATED",IF(AND(B25+C27&gt;=B28),"MET PM",IF(AND(B25+C27&lt;=B26),"PM NOT MET")))</f>
        <v>MET PM</v>
      </c>
      <c r="D25" s="108"/>
    </row>
    <row r="26" spans="1:4" ht="26.25" customHeight="1">
      <c r="A26" s="42" t="s">
        <v>29</v>
      </c>
      <c r="B26" s="88">
        <f>B28</f>
        <v>430</v>
      </c>
      <c r="C26" s="113"/>
      <c r="D26" s="108"/>
    </row>
    <row r="27" spans="1:4" ht="26.25" customHeight="1" hidden="1">
      <c r="A27" s="42"/>
      <c r="B27" s="51">
        <v>0.1</v>
      </c>
      <c r="C27" s="58">
        <f>B26*B27</f>
        <v>43</v>
      </c>
      <c r="D27" s="108"/>
    </row>
    <row r="28" spans="1:4" ht="26.25" customHeight="1">
      <c r="A28" s="8" t="s">
        <v>2</v>
      </c>
      <c r="B28" s="6">
        <v>430</v>
      </c>
      <c r="C28" s="50"/>
      <c r="D28" s="109"/>
    </row>
    <row r="29" spans="1:4" ht="12.75">
      <c r="A29" s="2" t="s">
        <v>5</v>
      </c>
      <c r="B29" s="3" t="s">
        <v>37</v>
      </c>
      <c r="C29" s="3" t="s">
        <v>38</v>
      </c>
      <c r="D29" s="4" t="s">
        <v>6</v>
      </c>
    </row>
    <row r="30" spans="1:4" ht="53.25" customHeight="1">
      <c r="A30" s="5" t="s">
        <v>1</v>
      </c>
      <c r="B30" s="6">
        <v>575</v>
      </c>
      <c r="C30" s="112" t="str">
        <f>IF(AND(B33&lt;1),"NO PM STATED",IF(AND(B30+C32&gt;=B33),"MET PM",IF(AND(B30+C32&lt;=B31),"PM NOT MET")))</f>
        <v>MET PM</v>
      </c>
      <c r="D30" s="108"/>
    </row>
    <row r="31" spans="1:4" ht="26.25" customHeight="1">
      <c r="A31" s="42" t="s">
        <v>29</v>
      </c>
      <c r="B31" s="88">
        <f>B33</f>
        <v>430</v>
      </c>
      <c r="C31" s="113"/>
      <c r="D31" s="108"/>
    </row>
    <row r="32" spans="1:4" ht="26.25" customHeight="1" hidden="1">
      <c r="A32" s="42"/>
      <c r="B32" s="51">
        <v>0.1</v>
      </c>
      <c r="C32" s="87">
        <f>B32*B31</f>
        <v>43</v>
      </c>
      <c r="D32" s="108"/>
    </row>
    <row r="33" spans="1:4" ht="25.5" customHeight="1">
      <c r="A33" s="5" t="s">
        <v>2</v>
      </c>
      <c r="B33" s="6">
        <v>430</v>
      </c>
      <c r="C33" s="50"/>
      <c r="D33" s="109"/>
    </row>
    <row r="34" spans="1:4" ht="12.75">
      <c r="A34" s="2" t="s">
        <v>20</v>
      </c>
      <c r="B34" s="3" t="s">
        <v>37</v>
      </c>
      <c r="C34" s="3" t="s">
        <v>38</v>
      </c>
      <c r="D34" s="4" t="s">
        <v>6</v>
      </c>
    </row>
    <row r="35" spans="1:4" ht="53.25" customHeight="1">
      <c r="A35" s="5" t="s">
        <v>1</v>
      </c>
      <c r="B35" s="6">
        <v>575</v>
      </c>
      <c r="C35" s="112" t="str">
        <f>IF(AND(B38&lt;1),"NO PM STATED",IF(AND(B35+C37&gt;=B38),"MET PM",IF(AND(B35+C37&lt;=B36),"PM NOT MET")))</f>
        <v>MET PM</v>
      </c>
      <c r="D35" s="108"/>
    </row>
    <row r="36" spans="1:4" ht="26.25" customHeight="1">
      <c r="A36" s="42" t="s">
        <v>29</v>
      </c>
      <c r="B36" s="88">
        <f>B38</f>
        <v>430</v>
      </c>
      <c r="C36" s="113"/>
      <c r="D36" s="108"/>
    </row>
    <row r="37" spans="1:4" ht="26.25" customHeight="1" hidden="1">
      <c r="A37" s="42"/>
      <c r="B37" s="51">
        <v>0.1</v>
      </c>
      <c r="C37" s="58">
        <f>B36*B37</f>
        <v>43</v>
      </c>
      <c r="D37" s="108"/>
    </row>
    <row r="38" spans="1:4" ht="25.5" customHeight="1">
      <c r="A38" s="5" t="s">
        <v>2</v>
      </c>
      <c r="B38" s="6">
        <v>430</v>
      </c>
      <c r="C38" s="50"/>
      <c r="D38" s="109"/>
    </row>
    <row r="39" ht="12.75">
      <c r="A39" s="9"/>
    </row>
    <row r="40" spans="1:4" ht="12.75">
      <c r="A40" s="105" t="s">
        <v>9</v>
      </c>
      <c r="B40" s="106"/>
      <c r="C40" s="106"/>
      <c r="D40" s="107"/>
    </row>
    <row r="41" spans="1:4" ht="12.75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60" customHeight="1">
      <c r="A42" s="8" t="s">
        <v>1</v>
      </c>
      <c r="B42" s="6">
        <v>301323</v>
      </c>
      <c r="C42" s="112" t="str">
        <f>IF(AND(B45&lt;1),"NO PM STATED",IF(AND(B42+C44&gt;=B45),"MET PM",IF(AND(B42+C44&lt;=B43),"PM NOT MET")))</f>
        <v>MET PM</v>
      </c>
      <c r="D42" s="115"/>
    </row>
    <row r="43" spans="1:4" ht="28.5" customHeight="1">
      <c r="A43" s="42" t="s">
        <v>29</v>
      </c>
      <c r="B43" s="88">
        <f>B45</f>
        <v>200000</v>
      </c>
      <c r="C43" s="113"/>
      <c r="D43" s="108"/>
    </row>
    <row r="44" spans="1:4" ht="60" customHeight="1" hidden="1">
      <c r="A44" s="42"/>
      <c r="B44" s="51">
        <v>0.1</v>
      </c>
      <c r="C44" s="47">
        <f>B43*B44</f>
        <v>20000</v>
      </c>
      <c r="D44" s="108"/>
    </row>
    <row r="45" spans="1:4" ht="30" customHeight="1">
      <c r="A45" s="8" t="s">
        <v>2</v>
      </c>
      <c r="B45" s="6">
        <v>200000</v>
      </c>
      <c r="C45" s="55"/>
      <c r="D45" s="109"/>
    </row>
    <row r="46" spans="1:4" ht="12.75">
      <c r="A46" s="2" t="s">
        <v>5</v>
      </c>
      <c r="B46" s="3" t="s">
        <v>37</v>
      </c>
      <c r="C46" s="3" t="s">
        <v>38</v>
      </c>
      <c r="D46" s="4" t="s">
        <v>6</v>
      </c>
    </row>
    <row r="47" spans="1:4" ht="49.5" customHeight="1">
      <c r="A47" s="5" t="s">
        <v>1</v>
      </c>
      <c r="B47" s="6">
        <v>517938</v>
      </c>
      <c r="C47" s="112" t="str">
        <f>IF(AND(B50&lt;1),"NO PM STATED",IF(AND(B47+C49&gt;=B50),"MET PM",IF(AND(B47+C49&lt;=B48),"PM NOT MET")))</f>
        <v>MET PM</v>
      </c>
      <c r="D47" s="115"/>
    </row>
    <row r="48" spans="1:4" ht="25.5" customHeight="1">
      <c r="A48" s="42" t="s">
        <v>29</v>
      </c>
      <c r="B48" s="88">
        <f>B50</f>
        <v>200000</v>
      </c>
      <c r="C48" s="113"/>
      <c r="D48" s="108"/>
    </row>
    <row r="49" spans="1:4" ht="40.5" customHeight="1" hidden="1">
      <c r="A49" s="42"/>
      <c r="B49" s="51">
        <v>0.1</v>
      </c>
      <c r="C49" s="47">
        <f>B48*B49</f>
        <v>20000</v>
      </c>
      <c r="D49" s="108"/>
    </row>
    <row r="50" spans="1:4" ht="25.5" customHeight="1">
      <c r="A50" s="5" t="s">
        <v>2</v>
      </c>
      <c r="B50" s="6">
        <v>200000</v>
      </c>
      <c r="C50" s="80"/>
      <c r="D50" s="109"/>
    </row>
    <row r="51" spans="1:4" ht="12.75">
      <c r="A51" s="2" t="s">
        <v>20</v>
      </c>
      <c r="B51" s="3" t="s">
        <v>37</v>
      </c>
      <c r="C51" s="3" t="s">
        <v>38</v>
      </c>
      <c r="D51" s="4" t="s">
        <v>6</v>
      </c>
    </row>
    <row r="52" spans="1:4" ht="53.25" customHeight="1">
      <c r="A52" s="5" t="s">
        <v>1</v>
      </c>
      <c r="B52" s="6">
        <v>477713</v>
      </c>
      <c r="C52" s="112" t="str">
        <f>IF(AND(B55&lt;1),"NO PM STATED",IF(AND(B52+C54&gt;=B55),"MET PM",IF(AND(B52+C54&lt;=B53),"PM NOT MET")))</f>
        <v>MET PM</v>
      </c>
      <c r="D52" s="115"/>
    </row>
    <row r="53" spans="1:4" ht="25.5" customHeight="1">
      <c r="A53" s="42" t="s">
        <v>29</v>
      </c>
      <c r="B53" s="88">
        <f>B55</f>
        <v>200000</v>
      </c>
      <c r="C53" s="113"/>
      <c r="D53" s="108"/>
    </row>
    <row r="54" spans="1:4" ht="45" customHeight="1" hidden="1">
      <c r="A54" s="42"/>
      <c r="B54" s="51">
        <v>0.1</v>
      </c>
      <c r="C54" s="47">
        <f>B53*B54</f>
        <v>20000</v>
      </c>
      <c r="D54" s="108"/>
    </row>
    <row r="55" spans="1:4" ht="25.5" customHeight="1">
      <c r="A55" s="5" t="s">
        <v>2</v>
      </c>
      <c r="B55" s="6">
        <v>200000</v>
      </c>
      <c r="C55" s="80"/>
      <c r="D55" s="109"/>
    </row>
    <row r="56" ht="12.75">
      <c r="A56" s="12"/>
    </row>
    <row r="57" spans="1:4" ht="12.75">
      <c r="A57" s="105" t="s">
        <v>10</v>
      </c>
      <c r="B57" s="106"/>
      <c r="C57" s="106"/>
      <c r="D57" s="107"/>
    </row>
    <row r="58" spans="1:4" ht="12.75">
      <c r="A58" s="11" t="s">
        <v>0</v>
      </c>
      <c r="B58" s="3" t="s">
        <v>37</v>
      </c>
      <c r="C58" s="3" t="s">
        <v>38</v>
      </c>
      <c r="D58" s="4" t="s">
        <v>6</v>
      </c>
    </row>
    <row r="59" spans="1:4" ht="53.25" customHeight="1">
      <c r="A59" s="8" t="s">
        <v>1</v>
      </c>
      <c r="B59" s="6">
        <v>2610</v>
      </c>
      <c r="C59" s="112" t="str">
        <f>IF(AND(B62&lt;1),"NO PM STATED",IF(AND(B59+C61&gt;=B62),"MET PM",IF(AND(B59+C61&lt;=B60),"PM NOT MET")))</f>
        <v>MET PM</v>
      </c>
      <c r="D59" s="110"/>
    </row>
    <row r="60" spans="1:4" ht="26.25" customHeight="1">
      <c r="A60" s="42" t="s">
        <v>29</v>
      </c>
      <c r="B60" s="88">
        <f>B62</f>
        <v>1500</v>
      </c>
      <c r="C60" s="113"/>
      <c r="D60" s="110"/>
    </row>
    <row r="61" spans="1:4" ht="26.25" customHeight="1" hidden="1">
      <c r="A61" s="42"/>
      <c r="B61" s="51">
        <v>0.1</v>
      </c>
      <c r="C61" s="58">
        <f>B60*B61</f>
        <v>150</v>
      </c>
      <c r="D61" s="110"/>
    </row>
    <row r="62" spans="1:4" ht="26.25" customHeight="1">
      <c r="A62" s="8" t="s">
        <v>2</v>
      </c>
      <c r="B62" s="6">
        <v>1500</v>
      </c>
      <c r="C62" s="50"/>
      <c r="D62" s="111"/>
    </row>
    <row r="63" spans="1:4" ht="12.75">
      <c r="A63" s="11" t="s">
        <v>5</v>
      </c>
      <c r="B63" s="3" t="s">
        <v>37</v>
      </c>
      <c r="C63" s="3" t="s">
        <v>38</v>
      </c>
      <c r="D63" s="4" t="s">
        <v>6</v>
      </c>
    </row>
    <row r="64" spans="1:4" ht="53.25" customHeight="1">
      <c r="A64" s="8" t="s">
        <v>1</v>
      </c>
      <c r="B64" s="6">
        <v>2610</v>
      </c>
      <c r="C64" s="112" t="str">
        <f>IF(AND(B67&lt;1),"NO PM STATED",IF(AND(B64+C66&gt;=B67),"MET PM",IF(AND(B64+C66&lt;=B65),"PM NOT MET")))</f>
        <v>MET PM</v>
      </c>
      <c r="D64" s="110"/>
    </row>
    <row r="65" spans="1:4" ht="26.25" customHeight="1">
      <c r="A65" s="42" t="s">
        <v>29</v>
      </c>
      <c r="B65" s="88">
        <f>B67</f>
        <v>1100</v>
      </c>
      <c r="C65" s="113"/>
      <c r="D65" s="110"/>
    </row>
    <row r="66" spans="1:4" ht="26.25" customHeight="1" hidden="1">
      <c r="A66" s="42"/>
      <c r="B66" s="51">
        <v>0.1</v>
      </c>
      <c r="C66" s="58">
        <f>B65*B66</f>
        <v>110</v>
      </c>
      <c r="D66" s="110"/>
    </row>
    <row r="67" spans="1:4" ht="26.25" customHeight="1">
      <c r="A67" s="8" t="s">
        <v>2</v>
      </c>
      <c r="B67" s="6">
        <v>1100</v>
      </c>
      <c r="C67" s="50"/>
      <c r="D67" s="111"/>
    </row>
    <row r="68" spans="1:4" ht="12.75">
      <c r="A68" s="11" t="s">
        <v>20</v>
      </c>
      <c r="B68" s="3" t="s">
        <v>37</v>
      </c>
      <c r="C68" s="3" t="s">
        <v>38</v>
      </c>
      <c r="D68" s="4" t="s">
        <v>6</v>
      </c>
    </row>
    <row r="69" spans="1:4" ht="53.25" customHeight="1">
      <c r="A69" s="8" t="s">
        <v>1</v>
      </c>
      <c r="B69" s="6">
        <v>2610</v>
      </c>
      <c r="C69" s="112" t="str">
        <f>IF(AND(B72&lt;1),"NO PM STATED",IF(AND(B69+C71&gt;=B72),"MET PM",IF(AND(B69+C71&lt;=B70),"PM NOT MET")))</f>
        <v>MET PM</v>
      </c>
      <c r="D69" s="110"/>
    </row>
    <row r="70" spans="1:4" ht="26.25" customHeight="1">
      <c r="A70" s="42" t="s">
        <v>29</v>
      </c>
      <c r="B70" s="88">
        <f>B72</f>
        <v>1100</v>
      </c>
      <c r="C70" s="113"/>
      <c r="D70" s="110"/>
    </row>
    <row r="71" spans="1:4" ht="26.25" customHeight="1" hidden="1">
      <c r="A71" s="42"/>
      <c r="B71" s="51">
        <v>0.1</v>
      </c>
      <c r="C71" s="58">
        <f>B70*B71</f>
        <v>110</v>
      </c>
      <c r="D71" s="110"/>
    </row>
    <row r="72" spans="1:4" ht="26.25" customHeight="1">
      <c r="A72" s="8" t="s">
        <v>2</v>
      </c>
      <c r="B72" s="6">
        <v>1100</v>
      </c>
      <c r="C72" s="50"/>
      <c r="D72" s="111"/>
    </row>
    <row r="73" ht="12.75">
      <c r="A73" s="12"/>
    </row>
    <row r="74" spans="1:4" ht="12.75">
      <c r="A74" s="104" t="s">
        <v>55</v>
      </c>
      <c r="B74" s="104"/>
      <c r="C74" s="104"/>
      <c r="D74" s="104"/>
    </row>
    <row r="75" ht="12.75">
      <c r="A75" s="12"/>
    </row>
    <row r="76" spans="1:4" ht="12.75">
      <c r="A76" s="105" t="s">
        <v>3</v>
      </c>
      <c r="B76" s="106"/>
      <c r="C76" s="106"/>
      <c r="D76" s="107"/>
    </row>
    <row r="77" spans="1:4" ht="12.75">
      <c r="A77" s="11" t="s">
        <v>0</v>
      </c>
      <c r="B77" s="3" t="s">
        <v>37</v>
      </c>
      <c r="C77" s="3" t="s">
        <v>38</v>
      </c>
      <c r="D77" s="4" t="s">
        <v>6</v>
      </c>
    </row>
    <row r="78" spans="1:4" ht="53.25" customHeight="1">
      <c r="A78" s="14" t="s">
        <v>1</v>
      </c>
      <c r="B78" s="6">
        <v>302</v>
      </c>
      <c r="C78" s="112" t="str">
        <f>IF(AND(B81&lt;1),"NO PM STATED",IF(AND(B78+C80&gt;=B81),"MET PM",IF(AND(B78+C80&lt;=B79),"PM NOT MET")))</f>
        <v>MET PM</v>
      </c>
      <c r="D78" s="110"/>
    </row>
    <row r="79" spans="1:4" ht="26.25" customHeight="1">
      <c r="A79" s="42" t="s">
        <v>29</v>
      </c>
      <c r="B79" s="88">
        <f>B81</f>
        <v>298</v>
      </c>
      <c r="C79" s="113"/>
      <c r="D79" s="110"/>
    </row>
    <row r="80" spans="1:4" ht="26.25" customHeight="1" hidden="1">
      <c r="A80" s="42"/>
      <c r="B80" s="51">
        <v>0.05</v>
      </c>
      <c r="C80" s="53">
        <f>B80*B79</f>
        <v>14.9</v>
      </c>
      <c r="D80" s="110"/>
    </row>
    <row r="81" spans="1:4" ht="26.25" customHeight="1">
      <c r="A81" s="14" t="s">
        <v>2</v>
      </c>
      <c r="B81" s="6">
        <v>298</v>
      </c>
      <c r="C81" s="50"/>
      <c r="D81" s="111"/>
    </row>
    <row r="82" spans="1:4" ht="12.75" hidden="1">
      <c r="A82" s="105" t="s">
        <v>50</v>
      </c>
      <c r="B82" s="106"/>
      <c r="C82" s="106"/>
      <c r="D82" s="107"/>
    </row>
    <row r="83" spans="1:4" ht="12.75" hidden="1">
      <c r="A83" s="11" t="s">
        <v>0</v>
      </c>
      <c r="B83" s="3" t="s">
        <v>37</v>
      </c>
      <c r="C83" s="3" t="s">
        <v>38</v>
      </c>
      <c r="D83" s="4" t="s">
        <v>6</v>
      </c>
    </row>
    <row r="84" spans="1:4" ht="53.25" customHeight="1" hidden="1">
      <c r="A84" s="14" t="s">
        <v>1</v>
      </c>
      <c r="B84" s="6">
        <v>0</v>
      </c>
      <c r="C84" s="112" t="str">
        <f>IF(AND(B84&gt;=B87),"Met PM",IF(AND(B84&gt;=B85-C86,B84&lt;B87),"On target to meet PM","Not on target to meet PM"))</f>
        <v>Not on target to meet PM</v>
      </c>
      <c r="D84" s="110"/>
    </row>
    <row r="85" spans="1:4" ht="26.25" customHeight="1" hidden="1">
      <c r="A85" s="42" t="s">
        <v>29</v>
      </c>
      <c r="B85" s="6">
        <f>B87/12*6</f>
        <v>5</v>
      </c>
      <c r="C85" s="113"/>
      <c r="D85" s="110"/>
    </row>
    <row r="86" spans="1:4" ht="26.25" customHeight="1" hidden="1">
      <c r="A86" s="42"/>
      <c r="B86" s="51">
        <v>0.05</v>
      </c>
      <c r="C86" s="53">
        <f>B86*B85</f>
        <v>0.25</v>
      </c>
      <c r="D86" s="110"/>
    </row>
    <row r="87" spans="1:4" ht="26.25" customHeight="1" hidden="1">
      <c r="A87" s="14" t="s">
        <v>2</v>
      </c>
      <c r="B87" s="6">
        <v>10</v>
      </c>
      <c r="C87" s="50"/>
      <c r="D87" s="111"/>
    </row>
    <row r="88" ht="12" customHeight="1">
      <c r="A88" s="12"/>
    </row>
    <row r="89" spans="1:4" ht="12.75">
      <c r="A89" s="141" t="s">
        <v>60</v>
      </c>
      <c r="B89" s="141"/>
      <c r="C89" s="141"/>
      <c r="D89" s="141"/>
    </row>
    <row r="90" ht="9.75" customHeight="1">
      <c r="A90" s="12"/>
    </row>
    <row r="91" spans="1:4" ht="40.5" customHeight="1">
      <c r="A91" s="99" t="s">
        <v>62</v>
      </c>
      <c r="B91" s="100"/>
      <c r="C91" s="100"/>
      <c r="D91" s="100"/>
    </row>
    <row r="107" spans="1:4" ht="12.75">
      <c r="A107" s="12"/>
      <c r="B107" s="12"/>
      <c r="C107" s="12"/>
      <c r="D107" s="12"/>
    </row>
  </sheetData>
  <sheetProtection/>
  <protectedRanges>
    <protectedRange sqref="D8:D11 D13:D16 D18:D21 D25:D28 D30:D33 D35:D38 D42:D45 D47:D50 D52:D55 D59:D62 D64:D67 D69:D72 D78:D81" name="Range2"/>
    <protectedRange sqref="C11 C16 C21 C28 C33 C38 C45 C50 C55 C62 C67 C72 C81 C87" name="Range1"/>
  </protectedRanges>
  <mergeCells count="42">
    <mergeCell ref="D42:D45"/>
    <mergeCell ref="C35:C36"/>
    <mergeCell ref="D13:D16"/>
    <mergeCell ref="A91:D91"/>
    <mergeCell ref="C47:C48"/>
    <mergeCell ref="D47:D50"/>
    <mergeCell ref="D35:D38"/>
    <mergeCell ref="C42:C43"/>
    <mergeCell ref="D30:D33"/>
    <mergeCell ref="C13:C14"/>
    <mergeCell ref="C30:C31"/>
    <mergeCell ref="A40:D40"/>
    <mergeCell ref="C69:C70"/>
    <mergeCell ref="D64:D67"/>
    <mergeCell ref="D52:D55"/>
    <mergeCell ref="A57:D57"/>
    <mergeCell ref="C8:C9"/>
    <mergeCell ref="A1:D1"/>
    <mergeCell ref="D25:D28"/>
    <mergeCell ref="D8:D11"/>
    <mergeCell ref="D18:D21"/>
    <mergeCell ref="A6:D6"/>
    <mergeCell ref="C25:C26"/>
    <mergeCell ref="C18:C19"/>
    <mergeCell ref="A2:D2"/>
    <mergeCell ref="A3:C3"/>
    <mergeCell ref="A4:C4"/>
    <mergeCell ref="D3:D4"/>
    <mergeCell ref="A23:D23"/>
    <mergeCell ref="C59:C60"/>
    <mergeCell ref="D69:D72"/>
    <mergeCell ref="D59:D62"/>
    <mergeCell ref="C52:C53"/>
    <mergeCell ref="C64:C65"/>
    <mergeCell ref="C78:C79"/>
    <mergeCell ref="A82:D82"/>
    <mergeCell ref="A89:D89"/>
    <mergeCell ref="A74:D74"/>
    <mergeCell ref="A76:D76"/>
    <mergeCell ref="D78:D81"/>
    <mergeCell ref="C84:C85"/>
    <mergeCell ref="D84:D87"/>
  </mergeCells>
  <conditionalFormatting sqref="C84:C85">
    <cfRule type="cellIs" priority="7" dxfId="0" operator="equal">
      <formula>"Not on target to meet PM"</formula>
    </cfRule>
  </conditionalFormatting>
  <conditionalFormatting sqref="C8 C13 C18 C25 C35 C42 C47 C52 C59 C64 C69 C78 C30">
    <cfRule type="cellIs" priority="3" dxfId="1" operator="equal" stopIfTrue="1">
      <formula>"NO PM STATED"</formula>
    </cfRule>
  </conditionalFormatting>
  <conditionalFormatting sqref="C8:C9 C13:C14 C18:C19 C25:C26 C35:C36 C42:C43 C47:C48 C52:C53 C59:C60 C64:C65 C69:C70 C78:C79 C30:C32">
    <cfRule type="cellIs" priority="2" dxfId="0" operator="equal" stopIfTrue="1">
      <formula>"PM NOT MET"</formula>
    </cfRule>
  </conditionalFormatting>
  <conditionalFormatting sqref="B79 B70 B65 B60 B53 B48 B43 B36 B31:B32 B26 B19 B14 B9">
    <cfRule type="cellIs" priority="1" dxfId="2" operator="lessThan">
      <formula>1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2" manualBreakCount="2">
    <brk id="28" max="255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1"/>
  <sheetViews>
    <sheetView view="pageBreakPreview" zoomScale="85" zoomScaleNormal="115" zoomScaleSheetLayoutView="85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13</v>
      </c>
      <c r="B2" s="92"/>
      <c r="C2" s="92"/>
      <c r="D2" s="93"/>
    </row>
    <row r="3" spans="1:4" ht="60" customHeight="1">
      <c r="A3" s="94" t="s">
        <v>44</v>
      </c>
      <c r="B3" s="95"/>
      <c r="C3" s="96"/>
      <c r="D3" s="140" t="s">
        <v>64</v>
      </c>
    </row>
    <row r="4" spans="1:4" ht="84.75" customHeight="1">
      <c r="A4" s="94" t="s">
        <v>36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1854</v>
      </c>
      <c r="C8" s="112" t="str">
        <f>IF(AND(B11&lt;1),"NO PM STATED",IF(AND(B8+C10&gt;=B11),"MET PM",IF(AND(B8+C10&lt;=B9),"PM NOT MET")))</f>
        <v>MET PM</v>
      </c>
      <c r="D8" s="110"/>
    </row>
    <row r="9" spans="1:4" ht="26.25" customHeight="1">
      <c r="A9" s="42" t="s">
        <v>29</v>
      </c>
      <c r="B9" s="88">
        <f>B11</f>
        <v>1400</v>
      </c>
      <c r="C9" s="113"/>
      <c r="D9" s="110"/>
    </row>
    <row r="10" spans="1:4" ht="26.25" customHeight="1" hidden="1">
      <c r="A10" s="42"/>
      <c r="B10" s="51">
        <v>0.1</v>
      </c>
      <c r="C10" s="76">
        <f>B9*B10</f>
        <v>140</v>
      </c>
      <c r="D10" s="110"/>
    </row>
    <row r="11" spans="1:4" ht="26.25" customHeight="1">
      <c r="A11" s="5" t="s">
        <v>2</v>
      </c>
      <c r="B11" s="6">
        <v>1400</v>
      </c>
      <c r="C11" s="50"/>
      <c r="D11" s="111"/>
    </row>
    <row r="12" spans="1:4" ht="12.75">
      <c r="A12" s="2" t="s">
        <v>4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5" t="s">
        <v>1</v>
      </c>
      <c r="B13" s="6">
        <v>495</v>
      </c>
      <c r="C13" s="112" t="str">
        <f>IF(AND(B16&lt;1),"NO PM STATED",IF(AND(B13+C15&gt;=B16),"MET PM",IF(AND(B13+C15&lt;=B14),"PM NOT MET")))</f>
        <v>MET PM</v>
      </c>
      <c r="D13" s="108"/>
    </row>
    <row r="14" spans="1:4" ht="26.25" customHeight="1">
      <c r="A14" s="42" t="s">
        <v>29</v>
      </c>
      <c r="B14" s="88">
        <f>B16</f>
        <v>500</v>
      </c>
      <c r="C14" s="113"/>
      <c r="D14" s="108"/>
    </row>
    <row r="15" spans="1:4" ht="26.25" customHeight="1" hidden="1">
      <c r="A15" s="42"/>
      <c r="B15" s="51">
        <v>0.1</v>
      </c>
      <c r="C15" s="53">
        <f>B14*B15</f>
        <v>50</v>
      </c>
      <c r="D15" s="108"/>
    </row>
    <row r="16" spans="1:4" ht="26.25" customHeight="1">
      <c r="A16" s="5" t="s">
        <v>2</v>
      </c>
      <c r="B16" s="6">
        <v>500</v>
      </c>
      <c r="C16" s="50"/>
      <c r="D16" s="109"/>
    </row>
    <row r="17" spans="1:4" ht="12.75">
      <c r="A17" s="2" t="s">
        <v>22</v>
      </c>
      <c r="B17" s="3" t="s">
        <v>37</v>
      </c>
      <c r="C17" s="3" t="s">
        <v>38</v>
      </c>
      <c r="D17" s="4" t="s">
        <v>6</v>
      </c>
    </row>
    <row r="18" spans="1:4" ht="53.25" customHeight="1">
      <c r="A18" s="5" t="s">
        <v>1</v>
      </c>
      <c r="B18" s="6">
        <v>1758</v>
      </c>
      <c r="C18" s="112" t="str">
        <f>IF(AND(B21&lt;1),"NO PM STATED",IF(AND(B18+C20&gt;=B21),"MET PM",IF(AND(B18+C20&lt;=B19),"PM NOT MET")))</f>
        <v>MET PM</v>
      </c>
      <c r="D18" s="110"/>
    </row>
    <row r="19" spans="1:4" ht="26.25" customHeight="1">
      <c r="A19" s="42" t="s">
        <v>29</v>
      </c>
      <c r="B19" s="88">
        <f>B21</f>
        <v>1000</v>
      </c>
      <c r="C19" s="113"/>
      <c r="D19" s="110"/>
    </row>
    <row r="20" spans="1:4" ht="26.25" customHeight="1" hidden="1">
      <c r="A20" s="42"/>
      <c r="B20" s="51">
        <v>0.1</v>
      </c>
      <c r="C20" s="76">
        <f>B19*B20</f>
        <v>100</v>
      </c>
      <c r="D20" s="110"/>
    </row>
    <row r="21" spans="1:4" ht="26.25" customHeight="1">
      <c r="A21" s="5" t="s">
        <v>2</v>
      </c>
      <c r="B21" s="6">
        <v>1000</v>
      </c>
      <c r="C21" s="50"/>
      <c r="D21" s="111"/>
    </row>
    <row r="22" spans="1:2" ht="12.75">
      <c r="A22" s="7"/>
      <c r="B22" s="1"/>
    </row>
    <row r="23" spans="1:4" ht="12.75">
      <c r="A23" s="105" t="s">
        <v>8</v>
      </c>
      <c r="B23" s="106"/>
      <c r="C23" s="106"/>
      <c r="D23" s="107"/>
    </row>
    <row r="24" spans="1:4" ht="12.75">
      <c r="A24" s="2" t="s">
        <v>0</v>
      </c>
      <c r="B24" s="3" t="s">
        <v>37</v>
      </c>
      <c r="C24" s="3" t="s">
        <v>38</v>
      </c>
      <c r="D24" s="4" t="s">
        <v>6</v>
      </c>
    </row>
    <row r="25" spans="1:4" ht="53.25" customHeight="1">
      <c r="A25" s="5" t="s">
        <v>1</v>
      </c>
      <c r="B25" s="6">
        <v>48</v>
      </c>
      <c r="C25" s="112" t="str">
        <f>IF(AND(B28&lt;1),"NO PM STATED",IF(AND(B25+C27&gt;=B28),"MET PM",IF(AND(B25+C27&lt;=B26),"PM NOT MET")))</f>
        <v>MET PM</v>
      </c>
      <c r="D25" s="108"/>
    </row>
    <row r="26" spans="1:4" ht="26.25" customHeight="1">
      <c r="A26" s="42" t="s">
        <v>29</v>
      </c>
      <c r="B26" s="88">
        <f>B28</f>
        <v>25</v>
      </c>
      <c r="C26" s="113"/>
      <c r="D26" s="108"/>
    </row>
    <row r="27" spans="1:4" ht="26.25" customHeight="1" hidden="1">
      <c r="A27" s="42"/>
      <c r="B27" s="51">
        <v>0.1</v>
      </c>
      <c r="C27" s="76">
        <f>B26*B27</f>
        <v>2.5</v>
      </c>
      <c r="D27" s="108"/>
    </row>
    <row r="28" spans="1:4" ht="26.25" customHeight="1">
      <c r="A28" s="8" t="s">
        <v>2</v>
      </c>
      <c r="B28" s="6">
        <v>25</v>
      </c>
      <c r="C28" s="50"/>
      <c r="D28" s="109"/>
    </row>
    <row r="29" ht="12.75">
      <c r="A29" s="9"/>
    </row>
    <row r="30" spans="1:4" ht="12.75">
      <c r="A30" s="105" t="s">
        <v>9</v>
      </c>
      <c r="B30" s="106"/>
      <c r="C30" s="106"/>
      <c r="D30" s="107"/>
    </row>
    <row r="31" spans="1:4" ht="12.75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>
      <c r="A32" s="8" t="s">
        <v>1</v>
      </c>
      <c r="B32" s="6">
        <v>314497</v>
      </c>
      <c r="C32" s="112" t="str">
        <f>IF(AND(B35&lt;1),"NO PM STATED",IF(AND(B32+C34&gt;=B35),"MET PM",IF(AND(B32+C34&lt;=B33),"PM NOT MET")))</f>
        <v>MET PM</v>
      </c>
      <c r="D32" s="115"/>
    </row>
    <row r="33" spans="1:4" ht="26.25" customHeight="1">
      <c r="A33" s="42" t="s">
        <v>29</v>
      </c>
      <c r="B33" s="88">
        <f>B35</f>
        <v>210000</v>
      </c>
      <c r="C33" s="113"/>
      <c r="D33" s="108"/>
    </row>
    <row r="34" spans="1:4" ht="26.25" customHeight="1" hidden="1">
      <c r="A34" s="42"/>
      <c r="B34" s="51">
        <v>0.1</v>
      </c>
      <c r="C34" s="47">
        <f>B33*B34</f>
        <v>21000</v>
      </c>
      <c r="D34" s="108"/>
    </row>
    <row r="35" spans="1:4" ht="26.25" customHeight="1">
      <c r="A35" s="8" t="s">
        <v>2</v>
      </c>
      <c r="B35" s="6">
        <v>210000</v>
      </c>
      <c r="C35" s="49"/>
      <c r="D35" s="109"/>
    </row>
    <row r="36" spans="1:4" ht="12.75">
      <c r="A36" s="11" t="s">
        <v>4</v>
      </c>
      <c r="B36" s="3" t="s">
        <v>37</v>
      </c>
      <c r="C36" s="3" t="s">
        <v>38</v>
      </c>
      <c r="D36" s="4" t="s">
        <v>6</v>
      </c>
    </row>
    <row r="37" spans="1:4" ht="53.25" customHeight="1">
      <c r="A37" s="8" t="s">
        <v>1</v>
      </c>
      <c r="B37" s="6">
        <v>12985</v>
      </c>
      <c r="C37" s="112" t="str">
        <f>IF(AND(B40&lt;1),"NO PM STATED",IF(AND(B37+C39&gt;=B40),"MET PM",IF(AND(B37+C39&lt;=B38),"PM NOT MET")))</f>
        <v>MET PM</v>
      </c>
      <c r="D37" s="108"/>
    </row>
    <row r="38" spans="1:4" ht="26.25" customHeight="1">
      <c r="A38" s="42" t="s">
        <v>29</v>
      </c>
      <c r="B38" s="88">
        <f>B40</f>
        <v>12000</v>
      </c>
      <c r="C38" s="113"/>
      <c r="D38" s="108"/>
    </row>
    <row r="39" spans="1:4" ht="26.25" customHeight="1" hidden="1">
      <c r="A39" s="42"/>
      <c r="B39" s="51">
        <v>0.1</v>
      </c>
      <c r="C39" s="76">
        <f>B38*B39</f>
        <v>1200</v>
      </c>
      <c r="D39" s="108"/>
    </row>
    <row r="40" spans="1:4" ht="26.25" customHeight="1">
      <c r="A40" s="8" t="s">
        <v>2</v>
      </c>
      <c r="B40" s="6">
        <v>12000</v>
      </c>
      <c r="C40" s="50"/>
      <c r="D40" s="109"/>
    </row>
    <row r="41" spans="1:4" ht="12.75">
      <c r="A41" s="11" t="s">
        <v>22</v>
      </c>
      <c r="B41" s="3" t="s">
        <v>37</v>
      </c>
      <c r="C41" s="3" t="s">
        <v>38</v>
      </c>
      <c r="D41" s="4" t="s">
        <v>6</v>
      </c>
    </row>
    <row r="42" spans="1:4" ht="53.25" customHeight="1">
      <c r="A42" s="8" t="s">
        <v>1</v>
      </c>
      <c r="B42" s="6">
        <v>14789</v>
      </c>
      <c r="C42" s="112" t="str">
        <f>IF(AND(B45&lt;1),"NO PM STATED",IF(AND(B42+C44&gt;=B45),"MET PM",IF(AND(B42+C44&lt;=B43),"PM NOT MET")))</f>
        <v>MET PM</v>
      </c>
      <c r="D42" s="115"/>
    </row>
    <row r="43" spans="1:4" ht="26.25" customHeight="1">
      <c r="A43" s="42" t="s">
        <v>29</v>
      </c>
      <c r="B43" s="88">
        <f>B45</f>
        <v>12000</v>
      </c>
      <c r="C43" s="113"/>
      <c r="D43" s="108"/>
    </row>
    <row r="44" spans="1:4" ht="26.25" customHeight="1" hidden="1">
      <c r="A44" s="42"/>
      <c r="B44" s="51">
        <v>0.1</v>
      </c>
      <c r="C44" s="47">
        <f>B43*B44</f>
        <v>1200</v>
      </c>
      <c r="D44" s="108"/>
    </row>
    <row r="45" spans="1:4" ht="26.25" customHeight="1">
      <c r="A45" s="8" t="s">
        <v>2</v>
      </c>
      <c r="B45" s="6">
        <v>12000</v>
      </c>
      <c r="C45" s="79"/>
      <c r="D45" s="109"/>
    </row>
    <row r="46" ht="12.75">
      <c r="A46" s="12"/>
    </row>
    <row r="47" spans="1:4" ht="12.75">
      <c r="A47" s="105" t="s">
        <v>10</v>
      </c>
      <c r="B47" s="106"/>
      <c r="C47" s="106"/>
      <c r="D47" s="107"/>
    </row>
    <row r="48" spans="1:4" ht="12.75">
      <c r="A48" s="11" t="s">
        <v>0</v>
      </c>
      <c r="B48" s="3" t="s">
        <v>37</v>
      </c>
      <c r="C48" s="3" t="s">
        <v>38</v>
      </c>
      <c r="D48" s="4" t="s">
        <v>6</v>
      </c>
    </row>
    <row r="49" spans="1:4" ht="53.25" customHeight="1">
      <c r="A49" s="8" t="s">
        <v>1</v>
      </c>
      <c r="B49" s="6">
        <v>446</v>
      </c>
      <c r="C49" s="112" t="str">
        <f>IF(AND(B52&lt;1),"NO PM STATED",IF(AND(B49+C51&gt;=B52),"MET PM",IF(AND(B49+C51&lt;=B50),"PM NOT MET")))</f>
        <v>MET PM</v>
      </c>
      <c r="D49" s="108"/>
    </row>
    <row r="50" spans="1:4" ht="26.25" customHeight="1">
      <c r="A50" s="42" t="s">
        <v>29</v>
      </c>
      <c r="B50" s="88">
        <f>B52</f>
        <v>105</v>
      </c>
      <c r="C50" s="113"/>
      <c r="D50" s="108"/>
    </row>
    <row r="51" spans="1:4" ht="26.25" customHeight="1" hidden="1">
      <c r="A51" s="42"/>
      <c r="B51" s="51">
        <v>0.1</v>
      </c>
      <c r="C51" s="76">
        <f>B50*B51</f>
        <v>10.5</v>
      </c>
      <c r="D51" s="108"/>
    </row>
    <row r="52" spans="1:4" ht="26.25" customHeight="1">
      <c r="A52" s="8" t="s">
        <v>2</v>
      </c>
      <c r="B52" s="6">
        <v>105</v>
      </c>
      <c r="C52" s="50"/>
      <c r="D52" s="109"/>
    </row>
    <row r="53" spans="1:4" ht="12.75">
      <c r="A53" s="11" t="s">
        <v>4</v>
      </c>
      <c r="B53" s="3" t="s">
        <v>37</v>
      </c>
      <c r="C53" s="3" t="s">
        <v>38</v>
      </c>
      <c r="D53" s="4" t="s">
        <v>6</v>
      </c>
    </row>
    <row r="54" spans="1:4" ht="53.25" customHeight="1">
      <c r="A54" s="8" t="s">
        <v>1</v>
      </c>
      <c r="B54" s="6">
        <v>120</v>
      </c>
      <c r="C54" s="112" t="str">
        <f>IF(AND(B57&lt;1),"NO PM STATED",IF(AND(B54+C56&gt;=B57),"MET PM",IF(AND(B54+C56&lt;=B55),"PM NOT MET")))</f>
        <v>MET PM</v>
      </c>
      <c r="D54" s="108"/>
    </row>
    <row r="55" spans="1:4" ht="26.25" customHeight="1">
      <c r="A55" s="42" t="s">
        <v>29</v>
      </c>
      <c r="B55" s="88">
        <f>B57</f>
        <v>105</v>
      </c>
      <c r="C55" s="113"/>
      <c r="D55" s="108"/>
    </row>
    <row r="56" spans="1:4" ht="26.25" customHeight="1" hidden="1">
      <c r="A56" s="42"/>
      <c r="B56" s="51">
        <v>0.1</v>
      </c>
      <c r="C56" s="76">
        <f>B55*B56</f>
        <v>10.5</v>
      </c>
      <c r="D56" s="108"/>
    </row>
    <row r="57" spans="1:4" ht="26.25" customHeight="1">
      <c r="A57" s="8" t="s">
        <v>2</v>
      </c>
      <c r="B57" s="6">
        <v>105</v>
      </c>
      <c r="C57" s="50"/>
      <c r="D57" s="109"/>
    </row>
    <row r="58" spans="1:4" ht="12.75">
      <c r="A58" s="11" t="s">
        <v>22</v>
      </c>
      <c r="B58" s="3" t="s">
        <v>37</v>
      </c>
      <c r="C58" s="3" t="s">
        <v>38</v>
      </c>
      <c r="D58" s="4" t="s">
        <v>6</v>
      </c>
    </row>
    <row r="59" spans="1:4" ht="53.25" customHeight="1">
      <c r="A59" s="8" t="s">
        <v>1</v>
      </c>
      <c r="B59" s="6">
        <v>220</v>
      </c>
      <c r="C59" s="112" t="str">
        <f>IF(AND(B62&lt;1),"NO PM STATED",IF(AND(B59+C61&gt;=B62),"MET PM",IF(AND(B59+C61&lt;=B60),"PM NOT MET")))</f>
        <v>MET PM</v>
      </c>
      <c r="D59" s="108"/>
    </row>
    <row r="60" spans="1:4" ht="26.25" customHeight="1">
      <c r="A60" s="42" t="s">
        <v>29</v>
      </c>
      <c r="B60" s="88">
        <f>B62</f>
        <v>105</v>
      </c>
      <c r="C60" s="113"/>
      <c r="D60" s="108"/>
    </row>
    <row r="61" spans="1:4" ht="26.25" customHeight="1" hidden="1">
      <c r="A61" s="42"/>
      <c r="B61" s="51">
        <v>0.1</v>
      </c>
      <c r="C61" s="76">
        <f>B60*B61</f>
        <v>10.5</v>
      </c>
      <c r="D61" s="108"/>
    </row>
    <row r="62" spans="1:4" ht="26.25" customHeight="1">
      <c r="A62" s="8" t="s">
        <v>2</v>
      </c>
      <c r="B62" s="6">
        <v>105</v>
      </c>
      <c r="C62" s="79"/>
      <c r="D62" s="109"/>
    </row>
    <row r="63" ht="7.5" customHeight="1">
      <c r="A63" s="12"/>
    </row>
    <row r="64" spans="1:4" ht="12.75">
      <c r="A64" s="104" t="s">
        <v>55</v>
      </c>
      <c r="B64" s="104"/>
      <c r="C64" s="104"/>
      <c r="D64" s="104"/>
    </row>
    <row r="65" ht="9" customHeight="1">
      <c r="A65" s="12"/>
    </row>
    <row r="66" spans="1:4" ht="12.75">
      <c r="A66" s="105" t="s">
        <v>3</v>
      </c>
      <c r="B66" s="106"/>
      <c r="C66" s="106"/>
      <c r="D66" s="107"/>
    </row>
    <row r="67" spans="1:4" ht="12.75">
      <c r="A67" s="11" t="s">
        <v>0</v>
      </c>
      <c r="B67" s="3" t="s">
        <v>37</v>
      </c>
      <c r="C67" s="3" t="s">
        <v>38</v>
      </c>
      <c r="D67" s="4" t="s">
        <v>6</v>
      </c>
    </row>
    <row r="68" spans="1:4" ht="53.25" customHeight="1">
      <c r="A68" s="14" t="s">
        <v>1</v>
      </c>
      <c r="B68" s="6">
        <v>77</v>
      </c>
      <c r="C68" s="112" t="str">
        <f>IF(AND(B71&lt;1),"NO PM STATED",IF(AND(B68+C70&gt;=B71),"MET PM",IF(AND(B68+C70&lt;=B69),"PM NOT MET")))</f>
        <v>MET PM</v>
      </c>
      <c r="D68" s="115"/>
    </row>
    <row r="69" spans="1:4" ht="26.25" customHeight="1">
      <c r="A69" s="42" t="s">
        <v>29</v>
      </c>
      <c r="B69" s="88">
        <f>B71</f>
        <v>61</v>
      </c>
      <c r="C69" s="113"/>
      <c r="D69" s="108"/>
    </row>
    <row r="70" spans="1:4" ht="26.25" customHeight="1" hidden="1">
      <c r="A70" s="42"/>
      <c r="B70" s="51">
        <v>0.05</v>
      </c>
      <c r="C70" s="47">
        <f>B69*B70</f>
        <v>3.0500000000000003</v>
      </c>
      <c r="D70" s="108"/>
    </row>
    <row r="71" spans="1:4" ht="26.25" customHeight="1">
      <c r="A71" s="14" t="s">
        <v>2</v>
      </c>
      <c r="B71" s="6">
        <v>61</v>
      </c>
      <c r="C71" s="49"/>
      <c r="D71" s="109"/>
    </row>
    <row r="72" spans="1:4" ht="9" customHeight="1">
      <c r="A72" s="13"/>
      <c r="B72" s="23"/>
      <c r="C72" s="24"/>
      <c r="D72" s="25"/>
    </row>
    <row r="73" spans="1:4" ht="12.75">
      <c r="A73" s="104" t="s">
        <v>58</v>
      </c>
      <c r="B73" s="104"/>
      <c r="C73" s="104"/>
      <c r="D73" s="104"/>
    </row>
    <row r="74" ht="8.25" customHeight="1">
      <c r="A74" s="12"/>
    </row>
    <row r="75" spans="1:4" ht="40.5" customHeight="1">
      <c r="A75" s="99" t="s">
        <v>62</v>
      </c>
      <c r="B75" s="100"/>
      <c r="C75" s="100"/>
      <c r="D75" s="100"/>
    </row>
    <row r="121" spans="1:4" ht="12.75">
      <c r="A121" s="12"/>
      <c r="B121" s="12"/>
      <c r="C121" s="12"/>
      <c r="D121" s="12"/>
    </row>
  </sheetData>
  <sheetProtection/>
  <protectedRanges>
    <protectedRange sqref="D8:D11 D13:D16 D18:D21 D25:D28 D32:D35 D37:D40 D42:D45 D49:D52 D54:D57 D59:D62 D68:D71" name="Range2"/>
    <protectedRange sqref="C11 C16 C21 C28 C35 C40 C45 C52 C57 C62 C71" name="Range1"/>
  </protectedRanges>
  <mergeCells count="35">
    <mergeCell ref="D68:D71"/>
    <mergeCell ref="C68:C69"/>
    <mergeCell ref="C8:C9"/>
    <mergeCell ref="A23:D23"/>
    <mergeCell ref="D49:D52"/>
    <mergeCell ref="A75:D75"/>
    <mergeCell ref="A2:D2"/>
    <mergeCell ref="D42:D45"/>
    <mergeCell ref="A3:C3"/>
    <mergeCell ref="A4:C4"/>
    <mergeCell ref="D3:D4"/>
    <mergeCell ref="A6:D6"/>
    <mergeCell ref="A73:D73"/>
    <mergeCell ref="D32:D35"/>
    <mergeCell ref="D59:D62"/>
    <mergeCell ref="C54:C55"/>
    <mergeCell ref="A64:D64"/>
    <mergeCell ref="A66:D66"/>
    <mergeCell ref="D54:D57"/>
    <mergeCell ref="C49:C50"/>
    <mergeCell ref="C59:C60"/>
    <mergeCell ref="A1:D1"/>
    <mergeCell ref="A47:D47"/>
    <mergeCell ref="C25:C26"/>
    <mergeCell ref="C18:C19"/>
    <mergeCell ref="D25:D28"/>
    <mergeCell ref="D18:D21"/>
    <mergeCell ref="C42:C43"/>
    <mergeCell ref="D13:D16"/>
    <mergeCell ref="C13:C14"/>
    <mergeCell ref="D37:D40"/>
    <mergeCell ref="C32:C33"/>
    <mergeCell ref="D8:D11"/>
    <mergeCell ref="A30:D30"/>
    <mergeCell ref="C37:C38"/>
  </mergeCells>
  <conditionalFormatting sqref="C61">
    <cfRule type="cellIs" priority="9" dxfId="0" operator="equal">
      <formula>"Not on target to meet PM"</formula>
    </cfRule>
  </conditionalFormatting>
  <conditionalFormatting sqref="C10 C20 C27 C39 C51 C56">
    <cfRule type="cellIs" priority="8" dxfId="0" operator="equal">
      <formula>"Not on target to meet PM"</formula>
    </cfRule>
  </conditionalFormatting>
  <conditionalFormatting sqref="C8 C13 C18 C25 C32 C37 C42 C49 C54 C59 C68">
    <cfRule type="cellIs" priority="3" dxfId="1" operator="equal" stopIfTrue="1">
      <formula>"NO PM STATED"</formula>
    </cfRule>
  </conditionalFormatting>
  <conditionalFormatting sqref="C8:C9 C13:C14 C18:C19 C25:C26 C32:C33 C37:C38 C42:C43 C49:C50 C54:C55 C59:C60 C68:C69">
    <cfRule type="cellIs" priority="2" dxfId="0" operator="equal" stopIfTrue="1">
      <formula>"PM NOT MET"</formula>
    </cfRule>
  </conditionalFormatting>
  <conditionalFormatting sqref="B69 B60 B55 B50 B43 B38 B33 B26 B19 B14 B9">
    <cfRule type="cellIs" priority="1" dxfId="2" operator="lessThan">
      <formula>1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5"/>
  <sheetViews>
    <sheetView zoomScale="115" zoomScaleNormal="115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14</v>
      </c>
      <c r="B2" s="92"/>
      <c r="C2" s="92"/>
      <c r="D2" s="93"/>
    </row>
    <row r="3" spans="1:4" ht="60" customHeight="1">
      <c r="A3" s="94" t="s">
        <v>39</v>
      </c>
      <c r="B3" s="95"/>
      <c r="C3" s="96"/>
      <c r="D3" s="140" t="s">
        <v>64</v>
      </c>
    </row>
    <row r="4" spans="1:4" ht="84.75" customHeight="1">
      <c r="A4" s="94" t="s">
        <v>36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618</v>
      </c>
      <c r="C8" s="112" t="str">
        <f>IF(AND(B11&lt;1),"NO PM STATED",IF(AND(B8+C10&gt;=B11),"MET PM",IF(AND(B8+C10&lt;=B9),"PM NOT MET")))</f>
        <v>PM NOT MET</v>
      </c>
      <c r="D8" s="108"/>
    </row>
    <row r="9" spans="1:4" ht="26.25" customHeight="1">
      <c r="A9" s="42" t="s">
        <v>29</v>
      </c>
      <c r="B9" s="88">
        <f>B11</f>
        <v>1299</v>
      </c>
      <c r="C9" s="113"/>
      <c r="D9" s="108"/>
    </row>
    <row r="10" spans="1:4" ht="26.25" customHeight="1" hidden="1">
      <c r="A10" s="42"/>
      <c r="B10" s="51">
        <v>0.1</v>
      </c>
      <c r="C10" s="53">
        <f>B9*B10</f>
        <v>129.9</v>
      </c>
      <c r="D10" s="108"/>
    </row>
    <row r="11" spans="1:4" ht="26.25" customHeight="1">
      <c r="A11" s="5" t="s">
        <v>2</v>
      </c>
      <c r="B11" s="6">
        <v>1299</v>
      </c>
      <c r="C11" s="50"/>
      <c r="D11" s="109"/>
    </row>
    <row r="12" spans="1:4" ht="12.75">
      <c r="A12" s="2" t="s">
        <v>22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5" t="s">
        <v>1</v>
      </c>
      <c r="B13" s="6">
        <v>2340</v>
      </c>
      <c r="C13" s="112" t="str">
        <f>IF(AND(B16&lt;1),"NO PM STATED",IF(AND(B13+C15&gt;=B16),"MET PM",IF(AND(B13+C15&lt;=B14),"PM NOT MET")))</f>
        <v>MET PM</v>
      </c>
      <c r="D13" s="115"/>
    </row>
    <row r="14" spans="1:4" ht="26.25" customHeight="1">
      <c r="A14" s="42" t="s">
        <v>29</v>
      </c>
      <c r="B14" s="88">
        <f>B16</f>
        <v>1533</v>
      </c>
      <c r="C14" s="113"/>
      <c r="D14" s="108"/>
    </row>
    <row r="15" spans="1:4" ht="26.25" customHeight="1" hidden="1">
      <c r="A15" s="42"/>
      <c r="B15" s="75">
        <v>0.1</v>
      </c>
      <c r="C15" s="53">
        <f>B15*B14</f>
        <v>153.3</v>
      </c>
      <c r="D15" s="108"/>
    </row>
    <row r="16" spans="1:4" ht="26.25" customHeight="1">
      <c r="A16" s="5" t="s">
        <v>2</v>
      </c>
      <c r="B16" s="6">
        <v>1533</v>
      </c>
      <c r="C16" s="81"/>
      <c r="D16" s="109"/>
    </row>
    <row r="17" spans="1:4" ht="12.75">
      <c r="A17" s="7"/>
      <c r="B17" s="61"/>
      <c r="C17" s="13"/>
      <c r="D17" s="63"/>
    </row>
    <row r="18" spans="1:4" ht="12.75">
      <c r="A18" s="105" t="s">
        <v>8</v>
      </c>
      <c r="B18" s="106"/>
      <c r="C18" s="106"/>
      <c r="D18" s="107"/>
    </row>
    <row r="19" spans="1:4" ht="12.75">
      <c r="A19" s="2" t="s">
        <v>0</v>
      </c>
      <c r="B19" s="3" t="s">
        <v>37</v>
      </c>
      <c r="C19" s="3" t="s">
        <v>38</v>
      </c>
      <c r="D19" s="4" t="s">
        <v>6</v>
      </c>
    </row>
    <row r="20" spans="1:4" ht="53.25" customHeight="1">
      <c r="A20" s="5" t="s">
        <v>1</v>
      </c>
      <c r="B20" s="6">
        <v>116</v>
      </c>
      <c r="C20" s="112" t="str">
        <f>IF(AND(B23&lt;1),"NO PM STATED",IF(AND(B20+C22&gt;=B23),"MET PM",IF(AND(B20+C22&lt;=B21),"PM NOT MET")))</f>
        <v>PM NOT MET</v>
      </c>
      <c r="D20" s="115"/>
    </row>
    <row r="21" spans="1:4" ht="26.25" customHeight="1">
      <c r="A21" s="42" t="s">
        <v>29</v>
      </c>
      <c r="B21" s="88">
        <f>B23</f>
        <v>205</v>
      </c>
      <c r="C21" s="113"/>
      <c r="D21" s="108"/>
    </row>
    <row r="22" spans="1:4" ht="26.25" customHeight="1" hidden="1">
      <c r="A22" s="42"/>
      <c r="B22" s="51">
        <v>0.1</v>
      </c>
      <c r="C22" s="47">
        <f>B21*B22</f>
        <v>20.5</v>
      </c>
      <c r="D22" s="108"/>
    </row>
    <row r="23" spans="1:4" ht="26.25" customHeight="1">
      <c r="A23" s="8" t="s">
        <v>2</v>
      </c>
      <c r="B23" s="6">
        <v>205</v>
      </c>
      <c r="C23" s="81"/>
      <c r="D23" s="109"/>
    </row>
    <row r="24" spans="1:4" ht="12.75">
      <c r="A24" s="2" t="s">
        <v>22</v>
      </c>
      <c r="B24" s="3" t="s">
        <v>37</v>
      </c>
      <c r="C24" s="3" t="s">
        <v>38</v>
      </c>
      <c r="D24" s="4" t="s">
        <v>6</v>
      </c>
    </row>
    <row r="25" spans="1:4" ht="53.25" customHeight="1">
      <c r="A25" s="5" t="s">
        <v>1</v>
      </c>
      <c r="B25" s="6">
        <v>75</v>
      </c>
      <c r="C25" s="112" t="str">
        <f>IF(AND(B28&lt;1),"NO PM STATED",IF(AND(B25+C27&gt;=B28),"MET PM",IF(AND(B25+C27&lt;=B26),"PM NOT MET")))</f>
        <v>PM NOT MET</v>
      </c>
      <c r="D25" s="115"/>
    </row>
    <row r="26" spans="1:4" ht="26.25" customHeight="1">
      <c r="A26" s="42" t="s">
        <v>29</v>
      </c>
      <c r="B26" s="88">
        <f>B28</f>
        <v>188</v>
      </c>
      <c r="C26" s="113"/>
      <c r="D26" s="108"/>
    </row>
    <row r="27" spans="1:4" ht="26.25" customHeight="1" hidden="1">
      <c r="A27" s="42"/>
      <c r="B27" s="51">
        <v>0.1</v>
      </c>
      <c r="C27" s="47">
        <f>B26*B27</f>
        <v>18.8</v>
      </c>
      <c r="D27" s="108"/>
    </row>
    <row r="28" spans="1:4" ht="26.25" customHeight="1">
      <c r="A28" s="8" t="s">
        <v>2</v>
      </c>
      <c r="B28" s="74">
        <v>188</v>
      </c>
      <c r="C28" s="81"/>
      <c r="D28" s="109"/>
    </row>
    <row r="29" spans="1:4" ht="12.75">
      <c r="A29" s="9"/>
      <c r="B29" s="13"/>
      <c r="C29" s="13"/>
      <c r="D29" s="63"/>
    </row>
    <row r="30" spans="1:4" ht="12.75">
      <c r="A30" s="105" t="s">
        <v>9</v>
      </c>
      <c r="B30" s="106"/>
      <c r="C30" s="106"/>
      <c r="D30" s="107"/>
    </row>
    <row r="31" spans="1:4" ht="12.75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>
      <c r="A32" s="8" t="s">
        <v>1</v>
      </c>
      <c r="B32" s="6">
        <v>30632</v>
      </c>
      <c r="C32" s="112" t="str">
        <f>IF(AND(B35&lt;1),"NO PM STATED",IF(AND(B32+C34&gt;=B35),"MET PM",IF(AND(B32+C34&lt;=B33),"PM NOT MET")))</f>
        <v>PM NOT MET</v>
      </c>
      <c r="D32" s="115"/>
    </row>
    <row r="33" spans="1:4" ht="26.25" customHeight="1">
      <c r="A33" s="42" t="s">
        <v>29</v>
      </c>
      <c r="B33" s="88">
        <f>B35</f>
        <v>41466</v>
      </c>
      <c r="C33" s="113"/>
      <c r="D33" s="108"/>
    </row>
    <row r="34" spans="1:4" ht="26.25" customHeight="1" hidden="1">
      <c r="A34" s="42"/>
      <c r="B34" s="75">
        <v>0.1</v>
      </c>
      <c r="C34" s="85">
        <f>B33*B34</f>
        <v>4146.6</v>
      </c>
      <c r="D34" s="108"/>
    </row>
    <row r="35" spans="1:4" ht="26.25" customHeight="1">
      <c r="A35" s="8" t="s">
        <v>2</v>
      </c>
      <c r="B35" s="6">
        <v>41466</v>
      </c>
      <c r="C35" s="73"/>
      <c r="D35" s="109"/>
    </row>
    <row r="36" spans="1:4" ht="12.75">
      <c r="A36" s="11" t="s">
        <v>22</v>
      </c>
      <c r="B36" s="3" t="s">
        <v>37</v>
      </c>
      <c r="C36" s="3" t="s">
        <v>38</v>
      </c>
      <c r="D36" s="4" t="s">
        <v>6</v>
      </c>
    </row>
    <row r="37" spans="1:4" ht="53.25" customHeight="1">
      <c r="A37" s="8" t="s">
        <v>1</v>
      </c>
      <c r="B37" s="6">
        <v>31916</v>
      </c>
      <c r="C37" s="112" t="str">
        <f>IF(AND(B40&lt;1),"NO PM STATED",IF(AND(B37+C39&gt;=B40),"MET PM",IF(AND(B37+C39&lt;=B38),"PM NOT MET")))</f>
        <v>MET PM</v>
      </c>
      <c r="D37" s="108"/>
    </row>
    <row r="38" spans="1:4" ht="26.25" customHeight="1">
      <c r="A38" s="42" t="s">
        <v>29</v>
      </c>
      <c r="B38" s="88">
        <f>B40</f>
        <v>28204</v>
      </c>
      <c r="C38" s="113"/>
      <c r="D38" s="108"/>
    </row>
    <row r="39" spans="1:4" ht="26.25" customHeight="1" hidden="1">
      <c r="A39" s="42"/>
      <c r="B39" s="51">
        <v>0.1</v>
      </c>
      <c r="C39" s="58">
        <f>B38*B39</f>
        <v>2820.4</v>
      </c>
      <c r="D39" s="108"/>
    </row>
    <row r="40" spans="1:4" ht="26.25" customHeight="1">
      <c r="A40" s="8" t="s">
        <v>2</v>
      </c>
      <c r="B40" s="6">
        <v>28204</v>
      </c>
      <c r="C40" s="50"/>
      <c r="D40" s="109"/>
    </row>
    <row r="41" spans="1:4" ht="12.75">
      <c r="A41" s="13"/>
      <c r="B41" s="13"/>
      <c r="C41" s="13"/>
      <c r="D41" s="13"/>
    </row>
    <row r="42" spans="1:4" ht="12.75">
      <c r="A42" s="105" t="s">
        <v>10</v>
      </c>
      <c r="B42" s="106"/>
      <c r="C42" s="106"/>
      <c r="D42" s="107"/>
    </row>
    <row r="43" spans="1:4" ht="12.75">
      <c r="A43" s="11" t="s">
        <v>0</v>
      </c>
      <c r="B43" s="3" t="s">
        <v>37</v>
      </c>
      <c r="C43" s="3" t="s">
        <v>38</v>
      </c>
      <c r="D43" s="4" t="s">
        <v>6</v>
      </c>
    </row>
    <row r="44" spans="1:4" ht="53.25" customHeight="1">
      <c r="A44" s="8" t="s">
        <v>1</v>
      </c>
      <c r="B44" s="6">
        <v>209</v>
      </c>
      <c r="C44" s="112" t="str">
        <f>IF(AND(B47&lt;1),"NO PM STATED",IF(AND(B44+C46&gt;=B47),"MET PM",IF(AND(B44+C46&lt;=B45),"PM NOT MET")))</f>
        <v>PM NOT MET</v>
      </c>
      <c r="D44" s="115"/>
    </row>
    <row r="45" spans="1:4" ht="26.25" customHeight="1">
      <c r="A45" s="42" t="s">
        <v>29</v>
      </c>
      <c r="B45" s="88">
        <f>B47</f>
        <v>2518</v>
      </c>
      <c r="C45" s="113"/>
      <c r="D45" s="108"/>
    </row>
    <row r="46" spans="1:4" ht="61.5" customHeight="1" hidden="1">
      <c r="A46" s="42"/>
      <c r="B46" s="51">
        <v>0.1</v>
      </c>
      <c r="C46" s="47">
        <f>B45*B46</f>
        <v>251.8</v>
      </c>
      <c r="D46" s="108"/>
    </row>
    <row r="47" spans="1:4" ht="26.25" customHeight="1">
      <c r="A47" s="8" t="s">
        <v>2</v>
      </c>
      <c r="B47" s="6">
        <v>2518</v>
      </c>
      <c r="C47" s="57"/>
      <c r="D47" s="109"/>
    </row>
    <row r="48" spans="1:4" ht="12.75">
      <c r="A48" s="11" t="s">
        <v>22</v>
      </c>
      <c r="B48" s="3" t="s">
        <v>37</v>
      </c>
      <c r="C48" s="3" t="s">
        <v>38</v>
      </c>
      <c r="D48" s="4" t="s">
        <v>6</v>
      </c>
    </row>
    <row r="49" spans="1:4" ht="53.25" customHeight="1">
      <c r="A49" s="8" t="s">
        <v>1</v>
      </c>
      <c r="B49" s="6">
        <v>116</v>
      </c>
      <c r="C49" s="112" t="str">
        <f>IF(AND(B52&lt;1),"NO PM STATED",IF(AND(B49+C51&gt;=B52),"MET PM",IF(AND(B49+C51&lt;=B50),"PM NOT MET")))</f>
        <v>PM NOT MET</v>
      </c>
      <c r="D49" s="142"/>
    </row>
    <row r="50" spans="1:4" ht="26.25" customHeight="1">
      <c r="A50" s="42" t="s">
        <v>29</v>
      </c>
      <c r="B50" s="88">
        <f>B52</f>
        <v>2518</v>
      </c>
      <c r="C50" s="113"/>
      <c r="D50" s="110"/>
    </row>
    <row r="51" spans="1:4" ht="26.25" customHeight="1" hidden="1">
      <c r="A51" s="42"/>
      <c r="B51" s="51">
        <v>0.1</v>
      </c>
      <c r="C51" s="47">
        <f>B50*B51</f>
        <v>251.8</v>
      </c>
      <c r="D51" s="110"/>
    </row>
    <row r="52" spans="1:4" ht="26.25" customHeight="1">
      <c r="A52" s="8" t="s">
        <v>2</v>
      </c>
      <c r="B52" s="6">
        <v>2518</v>
      </c>
      <c r="C52" s="82"/>
      <c r="D52" s="111"/>
    </row>
    <row r="53" spans="1:4" ht="12.75">
      <c r="A53" s="56"/>
      <c r="B53" s="63"/>
      <c r="C53" s="63"/>
      <c r="D53" s="63"/>
    </row>
    <row r="54" spans="1:4" ht="12.75">
      <c r="A54" s="104" t="s">
        <v>55</v>
      </c>
      <c r="B54" s="104"/>
      <c r="C54" s="104"/>
      <c r="D54" s="104"/>
    </row>
    <row r="55" spans="1:4" ht="12.75">
      <c r="A55" s="9"/>
      <c r="B55" s="13"/>
      <c r="C55" s="13"/>
      <c r="D55" s="62"/>
    </row>
    <row r="56" spans="1:4" ht="12.75">
      <c r="A56" s="117" t="s">
        <v>3</v>
      </c>
      <c r="B56" s="118"/>
      <c r="C56" s="118"/>
      <c r="D56" s="119"/>
    </row>
    <row r="57" spans="1:4" ht="12.75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>
      <c r="A58" s="14" t="s">
        <v>1</v>
      </c>
      <c r="B58" s="6">
        <v>40</v>
      </c>
      <c r="C58" s="112" t="str">
        <f>IF(AND(B61&lt;1),"NO PM STATED",IF(AND(B58+C60&gt;=B61),"MET PM",IF(AND(B58+C60&lt;=B59),"PM NOT MET")))</f>
        <v>PM NOT MET</v>
      </c>
      <c r="D58" s="115"/>
    </row>
    <row r="59" spans="1:4" ht="26.25" customHeight="1">
      <c r="A59" s="42" t="s">
        <v>29</v>
      </c>
      <c r="B59" s="88">
        <f>B61</f>
        <v>47</v>
      </c>
      <c r="C59" s="113"/>
      <c r="D59" s="108"/>
    </row>
    <row r="60" spans="1:4" ht="26.25" customHeight="1" hidden="1">
      <c r="A60" s="42"/>
      <c r="B60" s="51">
        <v>0.05</v>
      </c>
      <c r="C60" s="47">
        <f>B59*B60</f>
        <v>2.35</v>
      </c>
      <c r="D60" s="108"/>
    </row>
    <row r="61" spans="1:4" ht="26.25" customHeight="1">
      <c r="A61" s="14" t="s">
        <v>2</v>
      </c>
      <c r="B61" s="6">
        <v>47</v>
      </c>
      <c r="C61" s="49"/>
      <c r="D61" s="109"/>
    </row>
    <row r="62" ht="12.75">
      <c r="A62" s="12"/>
    </row>
    <row r="63" spans="1:4" ht="12.75">
      <c r="A63" s="104" t="s">
        <v>58</v>
      </c>
      <c r="B63" s="104"/>
      <c r="C63" s="104"/>
      <c r="D63" s="104"/>
    </row>
    <row r="64" ht="12.75">
      <c r="A64" s="12"/>
    </row>
    <row r="65" spans="1:4" ht="40.5" customHeight="1">
      <c r="A65" s="99" t="s">
        <v>62</v>
      </c>
      <c r="B65" s="100"/>
      <c r="C65" s="100"/>
      <c r="D65" s="100"/>
    </row>
    <row r="125" spans="1:4" ht="12.75">
      <c r="A125" s="12"/>
      <c r="B125" s="12"/>
      <c r="C125" s="12"/>
      <c r="D125" s="12"/>
    </row>
  </sheetData>
  <sheetProtection formatRows="0"/>
  <protectedRanges>
    <protectedRange sqref="D8:D11 D13:D16 D20:D23 D25:D28 D32:D35 D37:D40 D44:D47 D49:D52 D58:D61" name="Range3"/>
    <protectedRange sqref="D49" name="Range1_7_1_1_1"/>
    <protectedRange sqref="C11 C16 C23 C28 C35 C40 C47 C52 C61" name="Range1"/>
  </protectedRanges>
  <mergeCells count="31">
    <mergeCell ref="C44:C45"/>
    <mergeCell ref="A65:D65"/>
    <mergeCell ref="A63:D63"/>
    <mergeCell ref="D37:D40"/>
    <mergeCell ref="A56:D56"/>
    <mergeCell ref="C58:C59"/>
    <mergeCell ref="D58:D61"/>
    <mergeCell ref="A42:D42"/>
    <mergeCell ref="A54:D54"/>
    <mergeCell ref="C49:C50"/>
    <mergeCell ref="D49:D52"/>
    <mergeCell ref="D44:D47"/>
    <mergeCell ref="C37:C38"/>
    <mergeCell ref="A1:D1"/>
    <mergeCell ref="A3:C3"/>
    <mergeCell ref="A4:C4"/>
    <mergeCell ref="D3:D4"/>
    <mergeCell ref="A2:D2"/>
    <mergeCell ref="A6:D6"/>
    <mergeCell ref="D8:D11"/>
    <mergeCell ref="A18:D18"/>
    <mergeCell ref="D25:D28"/>
    <mergeCell ref="A30:D30"/>
    <mergeCell ref="D20:D23"/>
    <mergeCell ref="C25:C26"/>
    <mergeCell ref="C32:C33"/>
    <mergeCell ref="D13:D16"/>
    <mergeCell ref="C8:C9"/>
    <mergeCell ref="C13:C14"/>
    <mergeCell ref="C20:C21"/>
    <mergeCell ref="D32:D35"/>
  </mergeCells>
  <conditionalFormatting sqref="C34">
    <cfRule type="cellIs" priority="6" dxfId="0" operator="equal" stopIfTrue="1">
      <formula>"PM NOT MET"</formula>
    </cfRule>
  </conditionalFormatting>
  <conditionalFormatting sqref="B9 B14 B21 B26 B33 B38 B45 B50 B59">
    <cfRule type="cellIs" priority="5" dxfId="2" operator="lessThan">
      <formula>1</formula>
    </cfRule>
  </conditionalFormatting>
  <conditionalFormatting sqref="C58 C8 C13 C20 C25 C32 C37 C44 C49">
    <cfRule type="cellIs" priority="2" dxfId="1" operator="equal" stopIfTrue="1">
      <formula>"NO PM STATED"</formula>
    </cfRule>
  </conditionalFormatting>
  <conditionalFormatting sqref="C58:C59 C8:C9 C13:C14 C20:C21 C25:C26 C32:C33 C37:C38 C44:C45 C49:C50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2" manualBreakCount="2">
    <brk id="29" max="255" man="1"/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19"/>
  <sheetViews>
    <sheetView zoomScaleSheetLayoutView="85" zoomScalePageLayoutView="0" workbookViewId="0" topLeftCell="A1">
      <selection activeCell="I17" sqref="I1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15</v>
      </c>
      <c r="B2" s="92"/>
      <c r="C2" s="92"/>
      <c r="D2" s="93"/>
    </row>
    <row r="3" spans="1:4" ht="60" customHeight="1">
      <c r="A3" s="94" t="s">
        <v>51</v>
      </c>
      <c r="B3" s="95"/>
      <c r="C3" s="96"/>
      <c r="D3" s="140" t="s">
        <v>64</v>
      </c>
    </row>
    <row r="4" spans="1:4" ht="84.75" customHeight="1">
      <c r="A4" s="94" t="s">
        <v>36</v>
      </c>
      <c r="B4" s="95"/>
      <c r="C4" s="96"/>
      <c r="D4" s="98"/>
    </row>
    <row r="5" ht="6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1424</v>
      </c>
      <c r="C8" s="112" t="str">
        <f>IF(AND(B11&lt;1),"NO PM STATED",IF(AND(B8+C10&gt;=B11),"MET PM",IF(AND(B8+C10&lt;=B9),"PM NOT MET")))</f>
        <v>MET PM</v>
      </c>
      <c r="D8" s="110"/>
    </row>
    <row r="9" spans="1:4" ht="26.25" customHeight="1">
      <c r="A9" s="42" t="s">
        <v>29</v>
      </c>
      <c r="B9" s="88">
        <f>B11</f>
        <v>1200</v>
      </c>
      <c r="C9" s="113"/>
      <c r="D9" s="110"/>
    </row>
    <row r="10" spans="1:4" ht="26.25" customHeight="1" hidden="1">
      <c r="A10" s="42"/>
      <c r="B10" s="51">
        <v>0.1</v>
      </c>
      <c r="C10" s="58">
        <f>B10*B9</f>
        <v>120</v>
      </c>
      <c r="D10" s="110"/>
    </row>
    <row r="11" spans="1:4" ht="26.25" customHeight="1">
      <c r="A11" s="5" t="s">
        <v>2</v>
      </c>
      <c r="B11" s="6">
        <v>1200</v>
      </c>
      <c r="C11" s="84"/>
      <c r="D11" s="111"/>
    </row>
    <row r="12" spans="1:4" ht="12.75">
      <c r="A12" s="2" t="s">
        <v>5</v>
      </c>
      <c r="B12" s="3" t="s">
        <v>37</v>
      </c>
      <c r="C12" s="3" t="s">
        <v>38</v>
      </c>
      <c r="D12" s="4" t="s">
        <v>6</v>
      </c>
    </row>
    <row r="13" spans="1:4" ht="53.25" customHeight="1">
      <c r="A13" s="5" t="s">
        <v>1</v>
      </c>
      <c r="B13" s="6">
        <v>1155</v>
      </c>
      <c r="C13" s="112" t="str">
        <f>IF(AND(B16&lt;1),"NO PM STATED",IF(AND(B13+C15&gt;=B16),"MET PM",IF(AND(B13+C15&lt;=B14),"PM NOT MET")))</f>
        <v>MET PM</v>
      </c>
      <c r="D13" s="110"/>
    </row>
    <row r="14" spans="1:4" ht="26.25" customHeight="1">
      <c r="A14" s="42" t="s">
        <v>29</v>
      </c>
      <c r="B14" s="88">
        <f>B16</f>
        <v>1100</v>
      </c>
      <c r="C14" s="113"/>
      <c r="D14" s="110"/>
    </row>
    <row r="15" spans="1:4" ht="26.25" customHeight="1" hidden="1">
      <c r="A15" s="42"/>
      <c r="B15" s="51">
        <v>0.1</v>
      </c>
      <c r="C15" s="58">
        <f>B15*B14</f>
        <v>110</v>
      </c>
      <c r="D15" s="110"/>
    </row>
    <row r="16" spans="1:4" ht="26.25" customHeight="1">
      <c r="A16" s="5" t="s">
        <v>2</v>
      </c>
      <c r="B16" s="6">
        <v>1100</v>
      </c>
      <c r="C16" s="84"/>
      <c r="D16" s="111"/>
    </row>
    <row r="17" spans="1:4" ht="12.75">
      <c r="A17" s="2" t="s">
        <v>20</v>
      </c>
      <c r="B17" s="3" t="s">
        <v>37</v>
      </c>
      <c r="C17" s="3" t="s">
        <v>38</v>
      </c>
      <c r="D17" s="4" t="s">
        <v>6</v>
      </c>
    </row>
    <row r="18" spans="1:4" ht="53.25" customHeight="1">
      <c r="A18" s="5" t="s">
        <v>1</v>
      </c>
      <c r="B18" s="6">
        <v>920</v>
      </c>
      <c r="C18" s="112" t="str">
        <f>IF(AND(B21&lt;1),"NO PM STATED",IF(AND(B18+C20&gt;=B21),"MET PM",IF(AND(B18+C20&lt;=B19),"PM NOT MET")))</f>
        <v>MET PM</v>
      </c>
      <c r="D18" s="110"/>
    </row>
    <row r="19" spans="1:4" ht="26.25" customHeight="1">
      <c r="A19" s="42" t="s">
        <v>29</v>
      </c>
      <c r="B19" s="88">
        <f>B21</f>
        <v>605</v>
      </c>
      <c r="C19" s="113"/>
      <c r="D19" s="110"/>
    </row>
    <row r="20" spans="1:4" ht="26.25" customHeight="1" hidden="1">
      <c r="A20" s="42"/>
      <c r="B20" s="51">
        <v>0.1</v>
      </c>
      <c r="C20" s="58">
        <f>B20*B19</f>
        <v>60.5</v>
      </c>
      <c r="D20" s="110"/>
    </row>
    <row r="21" spans="1:4" ht="26.25" customHeight="1">
      <c r="A21" s="5" t="s">
        <v>2</v>
      </c>
      <c r="B21" s="6">
        <v>605</v>
      </c>
      <c r="C21" s="50"/>
      <c r="D21" s="111"/>
    </row>
    <row r="22" spans="1:4" ht="12.75">
      <c r="A22" s="2" t="s">
        <v>31</v>
      </c>
      <c r="B22" s="3" t="s">
        <v>37</v>
      </c>
      <c r="C22" s="3" t="s">
        <v>38</v>
      </c>
      <c r="D22" s="4" t="s">
        <v>6</v>
      </c>
    </row>
    <row r="23" spans="1:4" ht="53.25" customHeight="1">
      <c r="A23" s="5" t="s">
        <v>1</v>
      </c>
      <c r="B23" s="6">
        <v>636</v>
      </c>
      <c r="C23" s="112" t="str">
        <f>IF(AND(B26&lt;1),"NO PM STATED",IF(AND(B23+C25&gt;=B26),"MET PM",IF(AND(B23+C25&lt;=B24),"PM NOT MET")))</f>
        <v>MET PM</v>
      </c>
      <c r="D23" s="116"/>
    </row>
    <row r="24" spans="1:4" ht="26.25" customHeight="1">
      <c r="A24" s="42" t="s">
        <v>29</v>
      </c>
      <c r="B24" s="88">
        <f>B26</f>
        <v>300</v>
      </c>
      <c r="C24" s="113"/>
      <c r="D24" s="110"/>
    </row>
    <row r="25" spans="1:4" ht="26.25" customHeight="1" hidden="1">
      <c r="A25" s="42"/>
      <c r="B25" s="51">
        <v>0.1</v>
      </c>
      <c r="C25" s="58">
        <f>B25*B24</f>
        <v>30</v>
      </c>
      <c r="D25" s="110"/>
    </row>
    <row r="26" spans="1:4" ht="26.25" customHeight="1">
      <c r="A26" s="5" t="s">
        <v>2</v>
      </c>
      <c r="B26" s="6">
        <v>300</v>
      </c>
      <c r="C26" s="84"/>
      <c r="D26" s="111"/>
    </row>
    <row r="27" spans="1:4" ht="12.75">
      <c r="A27" s="2" t="s">
        <v>22</v>
      </c>
      <c r="B27" s="3" t="s">
        <v>37</v>
      </c>
      <c r="C27" s="3" t="s">
        <v>38</v>
      </c>
      <c r="D27" s="4" t="s">
        <v>6</v>
      </c>
    </row>
    <row r="28" spans="1:4" ht="53.25" customHeight="1">
      <c r="A28" s="5" t="s">
        <v>1</v>
      </c>
      <c r="B28" s="6">
        <v>3235</v>
      </c>
      <c r="C28" s="112" t="str">
        <f>IF(AND(B31&lt;1),"NO PM STATED",IF(AND(B28+C30&gt;=B31),"MET PM",IF(AND(B28+C30&lt;=B29),"PM NOT MET")))</f>
        <v>MET PM</v>
      </c>
      <c r="D28" s="143"/>
    </row>
    <row r="29" spans="1:4" ht="26.25" customHeight="1">
      <c r="A29" s="42" t="s">
        <v>29</v>
      </c>
      <c r="B29" s="88">
        <f>B31</f>
        <v>3300</v>
      </c>
      <c r="C29" s="113"/>
      <c r="D29" s="144"/>
    </row>
    <row r="30" spans="1:4" ht="26.25" customHeight="1" hidden="1">
      <c r="A30" s="42"/>
      <c r="B30" s="51">
        <v>0.1</v>
      </c>
      <c r="C30" s="58">
        <f>B30*B29</f>
        <v>330</v>
      </c>
      <c r="D30" s="144"/>
    </row>
    <row r="31" spans="1:4" ht="26.25" customHeight="1">
      <c r="A31" s="5" t="s">
        <v>2</v>
      </c>
      <c r="B31" s="6">
        <v>3300</v>
      </c>
      <c r="C31" s="84"/>
      <c r="D31" s="145"/>
    </row>
    <row r="32" spans="1:2" ht="12.75">
      <c r="A32" s="7"/>
      <c r="B32" s="1"/>
    </row>
    <row r="33" spans="1:4" ht="12.75">
      <c r="A33" s="105" t="s">
        <v>8</v>
      </c>
      <c r="B33" s="106"/>
      <c r="C33" s="106"/>
      <c r="D33" s="107"/>
    </row>
    <row r="34" spans="1:4" ht="12.75">
      <c r="A34" s="2" t="s">
        <v>0</v>
      </c>
      <c r="B34" s="3" t="s">
        <v>37</v>
      </c>
      <c r="C34" s="3" t="s">
        <v>38</v>
      </c>
      <c r="D34" s="4" t="s">
        <v>6</v>
      </c>
    </row>
    <row r="35" spans="1:4" ht="53.25" customHeight="1">
      <c r="A35" s="5" t="s">
        <v>1</v>
      </c>
      <c r="B35" s="6">
        <v>21</v>
      </c>
      <c r="C35" s="112" t="str">
        <f>IF(AND(B38&lt;1),"NO PM STATED",IF(AND(B35+C37&gt;=B38),"MET PM",IF(AND(B35+C37&lt;=B36),"PM NOT MET")))</f>
        <v>PM NOT MET</v>
      </c>
      <c r="D35" s="146"/>
    </row>
    <row r="36" spans="1:4" ht="26.25" customHeight="1">
      <c r="A36" s="42" t="s">
        <v>29</v>
      </c>
      <c r="B36" s="88">
        <f>B38</f>
        <v>50</v>
      </c>
      <c r="C36" s="113"/>
      <c r="D36" s="147"/>
    </row>
    <row r="37" spans="1:4" ht="26.25" customHeight="1" hidden="1">
      <c r="A37" s="42"/>
      <c r="B37" s="51">
        <v>0.1</v>
      </c>
      <c r="C37" s="47">
        <f>B36*B37</f>
        <v>5</v>
      </c>
      <c r="D37" s="147"/>
    </row>
    <row r="38" spans="1:4" ht="26.25" customHeight="1">
      <c r="A38" s="8" t="s">
        <v>2</v>
      </c>
      <c r="B38" s="6">
        <v>50</v>
      </c>
      <c r="C38" s="83"/>
      <c r="D38" s="148"/>
    </row>
    <row r="39" ht="12.75">
      <c r="A39" s="9"/>
    </row>
    <row r="40" spans="1:4" ht="12.75">
      <c r="A40" s="105" t="s">
        <v>9</v>
      </c>
      <c r="B40" s="106"/>
      <c r="C40" s="106"/>
      <c r="D40" s="107"/>
    </row>
    <row r="41" spans="1:4" ht="12.75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53.25" customHeight="1">
      <c r="A42" s="8" t="s">
        <v>1</v>
      </c>
      <c r="B42" s="6">
        <v>32595</v>
      </c>
      <c r="C42" s="112" t="str">
        <f>IF(AND(B45&lt;1),"NO PM STATED",IF(AND(B42+C44&gt;=B45),"MET PM",IF(AND(B42+C44&lt;=B43),"PM NOT MET")))</f>
        <v>MET PM</v>
      </c>
      <c r="D42" s="146"/>
    </row>
    <row r="43" spans="1:4" ht="26.25" customHeight="1">
      <c r="A43" s="42" t="s">
        <v>29</v>
      </c>
      <c r="B43" s="88">
        <f>B45</f>
        <v>18000</v>
      </c>
      <c r="C43" s="113"/>
      <c r="D43" s="147"/>
    </row>
    <row r="44" spans="1:4" ht="26.25" customHeight="1" hidden="1">
      <c r="A44" s="42"/>
      <c r="B44" s="51">
        <v>0.1</v>
      </c>
      <c r="C44" s="47">
        <f>B43*B44</f>
        <v>1800</v>
      </c>
      <c r="D44" s="147"/>
    </row>
    <row r="45" spans="1:4" ht="26.25" customHeight="1">
      <c r="A45" s="8" t="s">
        <v>2</v>
      </c>
      <c r="B45" s="6">
        <v>18000</v>
      </c>
      <c r="C45" s="73"/>
      <c r="D45" s="148"/>
    </row>
    <row r="46" spans="1:4" ht="12.75">
      <c r="A46" s="2" t="s">
        <v>5</v>
      </c>
      <c r="B46" s="3" t="s">
        <v>37</v>
      </c>
      <c r="C46" s="3" t="s">
        <v>38</v>
      </c>
      <c r="D46" s="4" t="s">
        <v>6</v>
      </c>
    </row>
    <row r="47" spans="1:4" ht="53.25" customHeight="1">
      <c r="A47" s="5" t="s">
        <v>1</v>
      </c>
      <c r="B47" s="6">
        <v>28700</v>
      </c>
      <c r="C47" s="112" t="str">
        <f>IF(AND(B50&lt;1),"NO PM STATED",IF(AND(B47+C49&gt;=B50),"MET PM",IF(AND(B47+C49&lt;=B48),"PM NOT MET")))</f>
        <v>MET PM</v>
      </c>
      <c r="D47" s="110"/>
    </row>
    <row r="48" spans="1:4" ht="26.25" customHeight="1">
      <c r="A48" s="42" t="s">
        <v>29</v>
      </c>
      <c r="B48" s="88">
        <f>B50</f>
        <v>5000</v>
      </c>
      <c r="C48" s="113"/>
      <c r="D48" s="110"/>
    </row>
    <row r="49" spans="1:4" ht="26.25" customHeight="1" hidden="1">
      <c r="A49" s="42"/>
      <c r="B49" s="51">
        <v>0.1</v>
      </c>
      <c r="C49" s="58">
        <f>B49*B48</f>
        <v>500</v>
      </c>
      <c r="D49" s="110"/>
    </row>
    <row r="50" spans="1:4" ht="26.25" customHeight="1">
      <c r="A50" s="5" t="s">
        <v>2</v>
      </c>
      <c r="B50" s="6">
        <v>5000</v>
      </c>
      <c r="C50" s="50"/>
      <c r="D50" s="111"/>
    </row>
    <row r="51" spans="1:4" ht="12.75">
      <c r="A51" s="11" t="s">
        <v>20</v>
      </c>
      <c r="B51" s="3" t="s">
        <v>37</v>
      </c>
      <c r="C51" s="3" t="s">
        <v>38</v>
      </c>
      <c r="D51" s="4" t="s">
        <v>6</v>
      </c>
    </row>
    <row r="52" spans="1:4" ht="53.25" customHeight="1">
      <c r="A52" s="8" t="s">
        <v>1</v>
      </c>
      <c r="B52" s="6">
        <v>12550</v>
      </c>
      <c r="C52" s="112" t="str">
        <f>IF(AND(B55&lt;1),"NO PM STATED",IF(AND(B52+C54&gt;=B55),"MET PM",IF(AND(B52+C54&lt;=B53),"PM NOT MET")))</f>
        <v>MET PM</v>
      </c>
      <c r="D52" s="110"/>
    </row>
    <row r="53" spans="1:4" ht="26.25" customHeight="1">
      <c r="A53" s="42" t="s">
        <v>29</v>
      </c>
      <c r="B53" s="88">
        <f>B55</f>
        <v>2400</v>
      </c>
      <c r="C53" s="113"/>
      <c r="D53" s="110"/>
    </row>
    <row r="54" spans="1:4" ht="26.25" customHeight="1" hidden="1">
      <c r="A54" s="42"/>
      <c r="B54" s="51">
        <v>0.1</v>
      </c>
      <c r="C54" s="53">
        <f>B53*B54</f>
        <v>240</v>
      </c>
      <c r="D54" s="110"/>
    </row>
    <row r="55" spans="1:4" ht="26.25" customHeight="1">
      <c r="A55" s="8" t="s">
        <v>2</v>
      </c>
      <c r="B55" s="6">
        <v>2400</v>
      </c>
      <c r="C55" s="73"/>
      <c r="D55" s="111"/>
    </row>
    <row r="56" spans="1:4" ht="12.75">
      <c r="A56" s="2" t="s">
        <v>31</v>
      </c>
      <c r="B56" s="3" t="s">
        <v>37</v>
      </c>
      <c r="C56" s="3" t="s">
        <v>38</v>
      </c>
      <c r="D56" s="4" t="s">
        <v>6</v>
      </c>
    </row>
    <row r="57" spans="1:4" ht="53.25" customHeight="1">
      <c r="A57" s="5" t="s">
        <v>1</v>
      </c>
      <c r="B57" s="6">
        <v>5275</v>
      </c>
      <c r="C57" s="112" t="str">
        <f>IF(AND(B60&lt;1),"NO PM STATED",IF(AND(B57+C59&gt;=B60),"MET PM",IF(AND(B57+C59&lt;=B58),"PM NOT MET")))</f>
        <v>MET PM</v>
      </c>
      <c r="D57" s="142"/>
    </row>
    <row r="58" spans="1:4" ht="26.25" customHeight="1">
      <c r="A58" s="42" t="s">
        <v>29</v>
      </c>
      <c r="B58" s="88">
        <f>B60</f>
        <v>5000</v>
      </c>
      <c r="C58" s="113"/>
      <c r="D58" s="110"/>
    </row>
    <row r="59" spans="1:4" ht="26.25" customHeight="1" hidden="1">
      <c r="A59" s="42"/>
      <c r="B59" s="51">
        <v>0.1</v>
      </c>
      <c r="C59" s="58">
        <f>B59*B58</f>
        <v>500</v>
      </c>
      <c r="D59" s="110"/>
    </row>
    <row r="60" spans="1:4" ht="26.25" customHeight="1">
      <c r="A60" s="5" t="s">
        <v>2</v>
      </c>
      <c r="B60" s="6">
        <v>5000</v>
      </c>
      <c r="C60" s="50"/>
      <c r="D60" s="111"/>
    </row>
    <row r="61" spans="1:4" ht="12.75">
      <c r="A61" s="11" t="s">
        <v>22</v>
      </c>
      <c r="B61" s="3" t="s">
        <v>37</v>
      </c>
      <c r="C61" s="3" t="s">
        <v>38</v>
      </c>
      <c r="D61" s="4" t="s">
        <v>6</v>
      </c>
    </row>
    <row r="62" spans="1:4" ht="53.25" customHeight="1">
      <c r="A62" s="8" t="s">
        <v>1</v>
      </c>
      <c r="B62" s="6">
        <v>38925</v>
      </c>
      <c r="C62" s="112" t="str">
        <f>IF(AND(B65&lt;1),"NO PM STATED",IF(AND(B62+C64&gt;=B65),"MET PM",IF(AND(B62+C64&lt;=B63),"PM NOT MET")))</f>
        <v>MET PM</v>
      </c>
      <c r="D62" s="122"/>
    </row>
    <row r="63" spans="1:4" ht="26.25" customHeight="1">
      <c r="A63" s="42" t="s">
        <v>29</v>
      </c>
      <c r="B63" s="88">
        <f>B65</f>
        <v>21000</v>
      </c>
      <c r="C63" s="113"/>
      <c r="D63" s="122"/>
    </row>
    <row r="64" spans="1:4" ht="26.25" customHeight="1" hidden="1">
      <c r="A64" s="42"/>
      <c r="B64" s="51">
        <v>0.1</v>
      </c>
      <c r="C64" s="53">
        <f>B63*B64</f>
        <v>2100</v>
      </c>
      <c r="D64" s="122"/>
    </row>
    <row r="65" spans="1:4" ht="26.25" customHeight="1">
      <c r="A65" s="8" t="s">
        <v>2</v>
      </c>
      <c r="B65" s="6">
        <v>21000</v>
      </c>
      <c r="C65" s="73"/>
      <c r="D65" s="123"/>
    </row>
    <row r="66" ht="12.75">
      <c r="A66" s="12"/>
    </row>
    <row r="67" spans="1:4" ht="12.75">
      <c r="A67" s="105" t="s">
        <v>10</v>
      </c>
      <c r="B67" s="106"/>
      <c r="C67" s="106"/>
      <c r="D67" s="107"/>
    </row>
    <row r="68" spans="1:4" ht="12.75">
      <c r="A68" s="11" t="s">
        <v>0</v>
      </c>
      <c r="B68" s="3" t="s">
        <v>37</v>
      </c>
      <c r="C68" s="3" t="s">
        <v>38</v>
      </c>
      <c r="D68" s="4" t="s">
        <v>6</v>
      </c>
    </row>
    <row r="69" spans="1:4" ht="53.25" customHeight="1">
      <c r="A69" s="8" t="s">
        <v>1</v>
      </c>
      <c r="B69" s="6">
        <v>4066</v>
      </c>
      <c r="C69" s="112" t="str">
        <f>IF(AND(B72&lt;1),"NO PM STATED",IF(AND(B69+C71&gt;=B72),"MET PM",IF(AND(B69+C71&lt;=B70),"PM NOT MET")))</f>
        <v>MET PM</v>
      </c>
      <c r="D69" s="146"/>
    </row>
    <row r="70" spans="1:4" ht="26.25" customHeight="1">
      <c r="A70" s="42" t="s">
        <v>29</v>
      </c>
      <c r="B70" s="88">
        <f>B72</f>
        <v>2004</v>
      </c>
      <c r="C70" s="113"/>
      <c r="D70" s="147"/>
    </row>
    <row r="71" spans="1:4" ht="26.25" customHeight="1" hidden="1">
      <c r="A71" s="42"/>
      <c r="B71" s="51">
        <v>0.1</v>
      </c>
      <c r="C71" s="47">
        <f>B70*B71</f>
        <v>200.4</v>
      </c>
      <c r="D71" s="147"/>
    </row>
    <row r="72" spans="1:4" ht="26.25" customHeight="1">
      <c r="A72" s="8" t="s">
        <v>2</v>
      </c>
      <c r="B72" s="6">
        <v>2004</v>
      </c>
      <c r="C72" s="73"/>
      <c r="D72" s="148"/>
    </row>
    <row r="73" ht="12.75">
      <c r="A73" s="12"/>
    </row>
    <row r="74" spans="1:4" ht="12.75">
      <c r="A74" s="104" t="s">
        <v>55</v>
      </c>
      <c r="B74" s="104"/>
      <c r="C74" s="104"/>
      <c r="D74" s="104"/>
    </row>
    <row r="75" ht="12.75">
      <c r="A75" s="12"/>
    </row>
    <row r="76" spans="1:4" ht="12.75">
      <c r="A76" s="105" t="s">
        <v>3</v>
      </c>
      <c r="B76" s="106"/>
      <c r="C76" s="106"/>
      <c r="D76" s="107"/>
    </row>
    <row r="77" spans="1:4" ht="12.75">
      <c r="A77" s="11" t="s">
        <v>0</v>
      </c>
      <c r="B77" s="3" t="s">
        <v>37</v>
      </c>
      <c r="C77" s="3" t="s">
        <v>38</v>
      </c>
      <c r="D77" s="4" t="s">
        <v>6</v>
      </c>
    </row>
    <row r="78" spans="1:4" ht="53.25" customHeight="1">
      <c r="A78" s="14" t="s">
        <v>1</v>
      </c>
      <c r="B78" s="6">
        <v>86</v>
      </c>
      <c r="C78" s="112" t="str">
        <f>IF(AND(B81&lt;1),"NO PM STATED",IF(AND(B78+C80&gt;=B81),"MET PM",IF(AND(B78+C80&lt;=B79),"PM NOT MET")))</f>
        <v>MET PM</v>
      </c>
      <c r="D78" s="149"/>
    </row>
    <row r="79" spans="1:4" ht="26.25" customHeight="1">
      <c r="A79" s="42" t="s">
        <v>29</v>
      </c>
      <c r="B79" s="88">
        <f>B81</f>
        <v>75</v>
      </c>
      <c r="C79" s="113"/>
      <c r="D79" s="110"/>
    </row>
    <row r="80" spans="1:4" ht="26.25" customHeight="1" hidden="1">
      <c r="A80" s="42"/>
      <c r="B80" s="51">
        <v>0.05</v>
      </c>
      <c r="C80" s="47">
        <f>B80*B79</f>
        <v>3.75</v>
      </c>
      <c r="D80" s="110"/>
    </row>
    <row r="81" spans="1:4" ht="26.25" customHeight="1">
      <c r="A81" s="14" t="s">
        <v>2</v>
      </c>
      <c r="B81" s="6">
        <v>75</v>
      </c>
      <c r="C81" s="73"/>
      <c r="D81" s="111"/>
    </row>
    <row r="82" ht="12.75">
      <c r="A82" s="12"/>
    </row>
    <row r="83" spans="1:4" ht="12.75">
      <c r="A83" s="104" t="s">
        <v>58</v>
      </c>
      <c r="B83" s="104"/>
      <c r="C83" s="104"/>
      <c r="D83" s="104"/>
    </row>
    <row r="84" ht="12.75">
      <c r="A84" s="12"/>
    </row>
    <row r="85" spans="1:4" ht="40.5" customHeight="1">
      <c r="A85" s="99" t="s">
        <v>62</v>
      </c>
      <c r="B85" s="100"/>
      <c r="C85" s="100"/>
      <c r="D85" s="100"/>
    </row>
    <row r="119" spans="1:4" ht="12.75">
      <c r="A119" s="12"/>
      <c r="B119" s="12"/>
      <c r="C119" s="12"/>
      <c r="D119" s="12"/>
    </row>
  </sheetData>
  <sheetProtection/>
  <protectedRanges>
    <protectedRange sqref="D8 D57 D18 D23 D28 D47 D13" name="Range1"/>
    <protectedRange sqref="D35" name="Range1_1"/>
    <protectedRange sqref="D42" name="Range1_2"/>
    <protectedRange sqref="D52" name="Range1_3"/>
    <protectedRange sqref="D62" name="Range1_5"/>
    <protectedRange sqref="D69" name="Range1_6"/>
    <protectedRange sqref="D78" name="Range1_7"/>
  </protectedRanges>
  <mergeCells count="39">
    <mergeCell ref="A85:D85"/>
    <mergeCell ref="A83:D83"/>
    <mergeCell ref="A74:D74"/>
    <mergeCell ref="C78:C79"/>
    <mergeCell ref="D78:D81"/>
    <mergeCell ref="A76:D76"/>
    <mergeCell ref="D69:D72"/>
    <mergeCell ref="C69:C70"/>
    <mergeCell ref="C47:C48"/>
    <mergeCell ref="C35:C36"/>
    <mergeCell ref="C28:C29"/>
    <mergeCell ref="D57:D60"/>
    <mergeCell ref="D52:D55"/>
    <mergeCell ref="C57:C58"/>
    <mergeCell ref="A40:D40"/>
    <mergeCell ref="C42:C43"/>
    <mergeCell ref="C52:C53"/>
    <mergeCell ref="A67:D67"/>
    <mergeCell ref="D42:D45"/>
    <mergeCell ref="D47:D50"/>
    <mergeCell ref="D62:D65"/>
    <mergeCell ref="C62:C63"/>
    <mergeCell ref="A6:D6"/>
    <mergeCell ref="D8:D11"/>
    <mergeCell ref="D28:D31"/>
    <mergeCell ref="D35:D38"/>
    <mergeCell ref="A33:D33"/>
    <mergeCell ref="C8:C9"/>
    <mergeCell ref="D13:D16"/>
    <mergeCell ref="D23:D26"/>
    <mergeCell ref="C13:C14"/>
    <mergeCell ref="C18:C19"/>
    <mergeCell ref="C23:C24"/>
    <mergeCell ref="D18:D21"/>
    <mergeCell ref="A1:D1"/>
    <mergeCell ref="A3:C3"/>
    <mergeCell ref="A4:C4"/>
    <mergeCell ref="D3:D4"/>
    <mergeCell ref="A2:D2"/>
  </mergeCells>
  <conditionalFormatting sqref="C60 C54">
    <cfRule type="cellIs" priority="15" dxfId="0" operator="equal">
      <formula>"Not on target to meet PM"</formula>
    </cfRule>
  </conditionalFormatting>
  <conditionalFormatting sqref="B79 B70 B63 B58 B53 B48 B43 B36 B29 B24 B19 B14 B9">
    <cfRule type="cellIs" priority="3" dxfId="2" operator="lessThan">
      <formula>1</formula>
    </cfRule>
  </conditionalFormatting>
  <conditionalFormatting sqref="C8 C13 C18 C23 C28 C35 C42 C47 C52 C57 C62 C69 C78">
    <cfRule type="cellIs" priority="2" dxfId="1" operator="equal" stopIfTrue="1">
      <formula>"NO PM STATED"</formula>
    </cfRule>
  </conditionalFormatting>
  <conditionalFormatting sqref="C8:C9 C13:C14 C18:C19 C23:C24 C28:C29 C35:C36 C42:C43 C47:C48 C52:C53 C57:C58 C62:C63 C69:C70 C78:C7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3" manualBreakCount="3">
    <brk id="26" max="255" man="1"/>
    <brk id="50" max="255" man="1"/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23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0" t="s">
        <v>53</v>
      </c>
      <c r="B1" s="90"/>
      <c r="C1" s="90"/>
      <c r="D1" s="90"/>
      <c r="E1" s="15"/>
    </row>
    <row r="2" spans="1:4" ht="15.75">
      <c r="A2" s="91" t="s">
        <v>16</v>
      </c>
      <c r="B2" s="92"/>
      <c r="C2" s="92"/>
      <c r="D2" s="93"/>
    </row>
    <row r="3" spans="1:4" ht="60" customHeight="1">
      <c r="A3" s="94" t="s">
        <v>35</v>
      </c>
      <c r="B3" s="95"/>
      <c r="C3" s="96"/>
      <c r="D3" s="140" t="s">
        <v>64</v>
      </c>
    </row>
    <row r="4" spans="1:4" ht="84.75" customHeight="1">
      <c r="A4" s="94" t="s">
        <v>36</v>
      </c>
      <c r="B4" s="95"/>
      <c r="C4" s="96"/>
      <c r="D4" s="98"/>
    </row>
    <row r="5" ht="12.75" customHeight="1"/>
    <row r="6" spans="1:4" ht="12.75">
      <c r="A6" s="105" t="s">
        <v>7</v>
      </c>
      <c r="B6" s="106"/>
      <c r="C6" s="106"/>
      <c r="D6" s="107"/>
    </row>
    <row r="7" spans="1:4" ht="12.75">
      <c r="A7" s="2" t="s">
        <v>0</v>
      </c>
      <c r="B7" s="3" t="s">
        <v>37</v>
      </c>
      <c r="C7" s="3" t="s">
        <v>38</v>
      </c>
      <c r="D7" s="4" t="s">
        <v>6</v>
      </c>
    </row>
    <row r="8" spans="1:4" ht="53.25" customHeight="1">
      <c r="A8" s="5" t="s">
        <v>1</v>
      </c>
      <c r="B8" s="6">
        <v>4975</v>
      </c>
      <c r="C8" s="112" t="str">
        <f>IF(AND(B11&lt;1),"NO PM STATED",IF(AND(B8+C10&gt;=B11),"MET PM",IF(AND(B8+C10&lt;=B9),"PM NOT MET")))</f>
        <v>MET PM</v>
      </c>
      <c r="D8" s="110"/>
    </row>
    <row r="9" spans="1:4" ht="26.25" customHeight="1">
      <c r="A9" s="42" t="s">
        <v>29</v>
      </c>
      <c r="B9" s="88">
        <f>B11</f>
        <v>2763</v>
      </c>
      <c r="C9" s="113"/>
      <c r="D9" s="110"/>
    </row>
    <row r="10" spans="1:4" ht="26.25" customHeight="1" hidden="1">
      <c r="A10" s="42"/>
      <c r="B10" s="51">
        <v>0.1</v>
      </c>
      <c r="C10" s="58">
        <f>B9*B10</f>
        <v>276.3</v>
      </c>
      <c r="D10" s="110"/>
    </row>
    <row r="11" spans="1:4" ht="26.25" customHeight="1">
      <c r="A11" s="5" t="s">
        <v>2</v>
      </c>
      <c r="B11" s="6">
        <v>2763</v>
      </c>
      <c r="C11" s="79"/>
      <c r="D11" s="111"/>
    </row>
    <row r="12" spans="1:2" ht="12.75" customHeight="1">
      <c r="A12" s="7"/>
      <c r="B12" s="1"/>
    </row>
    <row r="13" spans="1:4" ht="12.75">
      <c r="A13" s="105" t="s">
        <v>8</v>
      </c>
      <c r="B13" s="106"/>
      <c r="C13" s="106"/>
      <c r="D13" s="107"/>
    </row>
    <row r="14" spans="1:4" ht="12.75">
      <c r="A14" s="2" t="s">
        <v>0</v>
      </c>
      <c r="B14" s="3" t="s">
        <v>37</v>
      </c>
      <c r="C14" s="3" t="s">
        <v>38</v>
      </c>
      <c r="D14" s="4" t="s">
        <v>6</v>
      </c>
    </row>
    <row r="15" spans="1:4" ht="53.25" customHeight="1">
      <c r="A15" s="5" t="s">
        <v>1</v>
      </c>
      <c r="B15" s="6">
        <v>225</v>
      </c>
      <c r="C15" s="112" t="str">
        <f>IF(AND(B18&lt;1),"NO PM STATED",IF(AND(B15+C17&gt;=B18),"MET PM",IF(AND(B15+C17&lt;=B16),"PM NOT MET")))</f>
        <v>MET PM</v>
      </c>
      <c r="D15" s="127"/>
    </row>
    <row r="16" spans="1:4" ht="26.25" customHeight="1">
      <c r="A16" s="42" t="s">
        <v>29</v>
      </c>
      <c r="B16" s="88">
        <f>B18</f>
        <v>70</v>
      </c>
      <c r="C16" s="113"/>
      <c r="D16" s="128"/>
    </row>
    <row r="17" spans="1:4" ht="26.25" customHeight="1" hidden="1">
      <c r="A17" s="42"/>
      <c r="B17" s="51">
        <v>0.1</v>
      </c>
      <c r="C17" s="52">
        <f>B16*B17</f>
        <v>7</v>
      </c>
      <c r="D17" s="128"/>
    </row>
    <row r="18" spans="1:4" ht="26.25" customHeight="1">
      <c r="A18" s="8" t="s">
        <v>2</v>
      </c>
      <c r="B18" s="6">
        <v>70</v>
      </c>
      <c r="C18" s="79"/>
      <c r="D18" s="129"/>
    </row>
    <row r="19" ht="12.75" customHeight="1">
      <c r="A19" s="9"/>
    </row>
    <row r="20" spans="1:4" ht="12.75">
      <c r="A20" s="105" t="s">
        <v>9</v>
      </c>
      <c r="B20" s="106"/>
      <c r="C20" s="106"/>
      <c r="D20" s="107"/>
    </row>
    <row r="21" spans="1:4" ht="12.75">
      <c r="A21" s="11" t="s">
        <v>0</v>
      </c>
      <c r="B21" s="3" t="s">
        <v>37</v>
      </c>
      <c r="C21" s="3" t="s">
        <v>38</v>
      </c>
      <c r="D21" s="4" t="s">
        <v>6</v>
      </c>
    </row>
    <row r="22" spans="1:4" ht="53.25" customHeight="1">
      <c r="A22" s="8" t="s">
        <v>1</v>
      </c>
      <c r="B22" s="6">
        <v>179693</v>
      </c>
      <c r="C22" s="112" t="str">
        <f>IF(AND(B25&lt;1),"NO PM STATED",IF(AND(B22+C24&gt;=B25),"MET PM",IF(AND(B22+C24&lt;=B23),"PM NOT MET")))</f>
        <v>MET PM</v>
      </c>
      <c r="D22" s="108"/>
    </row>
    <row r="23" spans="1:4" ht="26.25" customHeight="1">
      <c r="A23" s="42" t="s">
        <v>29</v>
      </c>
      <c r="B23" s="88">
        <f>B25</f>
        <v>168000</v>
      </c>
      <c r="C23" s="113"/>
      <c r="D23" s="108"/>
    </row>
    <row r="24" spans="1:4" ht="26.25" customHeight="1" hidden="1">
      <c r="A24" s="42"/>
      <c r="B24" s="51">
        <v>0.1</v>
      </c>
      <c r="C24" s="58">
        <f>B23*B24</f>
        <v>16800</v>
      </c>
      <c r="D24" s="108"/>
    </row>
    <row r="25" spans="1:4" ht="26.25" customHeight="1">
      <c r="A25" s="8" t="s">
        <v>2</v>
      </c>
      <c r="B25" s="6">
        <v>168000</v>
      </c>
      <c r="C25" s="79"/>
      <c r="D25" s="109"/>
    </row>
    <row r="26" ht="12.75" customHeight="1">
      <c r="A26" s="12"/>
    </row>
    <row r="27" spans="1:4" ht="12.75">
      <c r="A27" s="105" t="s">
        <v>10</v>
      </c>
      <c r="B27" s="106"/>
      <c r="C27" s="106"/>
      <c r="D27" s="107"/>
    </row>
    <row r="28" spans="1:4" ht="12.75">
      <c r="A28" s="11" t="s">
        <v>0</v>
      </c>
      <c r="B28" s="3" t="s">
        <v>37</v>
      </c>
      <c r="C28" s="3" t="s">
        <v>38</v>
      </c>
      <c r="D28" s="4" t="s">
        <v>6</v>
      </c>
    </row>
    <row r="29" spans="1:4" ht="53.25" customHeight="1">
      <c r="A29" s="8" t="s">
        <v>1</v>
      </c>
      <c r="B29" s="6">
        <v>335</v>
      </c>
      <c r="C29" s="112" t="str">
        <f>IF(AND(B32&lt;1),"NO PM STATED",IF(AND(B29+C31&gt;=B32),"MET PM",IF(AND(B29+C31&lt;=B30),"PM NOT MET")))</f>
        <v>MET PM</v>
      </c>
      <c r="D29" s="108"/>
    </row>
    <row r="30" spans="1:4" ht="26.25" customHeight="1">
      <c r="A30" s="42" t="s">
        <v>29</v>
      </c>
      <c r="B30" s="88">
        <f>B32</f>
        <v>176</v>
      </c>
      <c r="C30" s="113"/>
      <c r="D30" s="108"/>
    </row>
    <row r="31" spans="1:4" ht="26.25" customHeight="1" hidden="1">
      <c r="A31" s="42"/>
      <c r="B31" s="51">
        <v>0.1</v>
      </c>
      <c r="C31" s="52">
        <f>B30*B31</f>
        <v>17.6</v>
      </c>
      <c r="D31" s="108"/>
    </row>
    <row r="32" spans="1:4" ht="26.25" customHeight="1">
      <c r="A32" s="8" t="s">
        <v>2</v>
      </c>
      <c r="B32" s="6">
        <v>176</v>
      </c>
      <c r="C32" s="49"/>
      <c r="D32" s="109"/>
    </row>
    <row r="33" ht="12.75" customHeight="1">
      <c r="A33" s="12"/>
    </row>
    <row r="34" spans="1:4" ht="12.75">
      <c r="A34" s="104" t="s">
        <v>55</v>
      </c>
      <c r="B34" s="104"/>
      <c r="C34" s="104"/>
      <c r="D34" s="104"/>
    </row>
    <row r="35" ht="12.75">
      <c r="A35" s="12"/>
    </row>
    <row r="36" spans="1:4" ht="12.75">
      <c r="A36" s="117" t="s">
        <v>3</v>
      </c>
      <c r="B36" s="118"/>
      <c r="C36" s="118"/>
      <c r="D36" s="119"/>
    </row>
    <row r="37" spans="1:4" ht="12.75">
      <c r="A37" s="11" t="s">
        <v>0</v>
      </c>
      <c r="B37" s="3" t="s">
        <v>37</v>
      </c>
      <c r="C37" s="3" t="s">
        <v>38</v>
      </c>
      <c r="D37" s="4" t="s">
        <v>6</v>
      </c>
    </row>
    <row r="38" spans="1:4" ht="53.25" customHeight="1">
      <c r="A38" s="14" t="s">
        <v>1</v>
      </c>
      <c r="B38" s="6">
        <v>26</v>
      </c>
      <c r="C38" s="112" t="str">
        <f>IF(AND(B41&lt;1),"NO PM STATED",IF(AND(B38+C40&gt;=B41),"MET PM",IF(AND(B38+C40&lt;=B39),"PM NOT MET")))</f>
        <v>PM NOT MET</v>
      </c>
      <c r="D38" s="110"/>
    </row>
    <row r="39" spans="1:4" ht="26.25" customHeight="1">
      <c r="A39" s="42" t="s">
        <v>29</v>
      </c>
      <c r="B39" s="88">
        <f>B41</f>
        <v>32</v>
      </c>
      <c r="C39" s="113"/>
      <c r="D39" s="110"/>
    </row>
    <row r="40" spans="1:4" ht="26.25" customHeight="1" hidden="1">
      <c r="A40" s="42"/>
      <c r="B40" s="51">
        <v>0.05</v>
      </c>
      <c r="C40" s="52">
        <f>B39*B40</f>
        <v>1.6</v>
      </c>
      <c r="D40" s="110"/>
    </row>
    <row r="41" spans="1:4" ht="33" customHeight="1">
      <c r="A41" s="14" t="s">
        <v>2</v>
      </c>
      <c r="B41" s="6">
        <v>32</v>
      </c>
      <c r="C41" s="49"/>
      <c r="D41" s="111"/>
    </row>
    <row r="42" ht="12.75" customHeight="1">
      <c r="A42" s="12"/>
    </row>
    <row r="43" spans="1:4" ht="12.75">
      <c r="A43" s="104" t="s">
        <v>58</v>
      </c>
      <c r="B43" s="104"/>
      <c r="C43" s="104"/>
      <c r="D43" s="104"/>
    </row>
    <row r="44" ht="9" customHeight="1">
      <c r="A44" s="12"/>
    </row>
    <row r="45" spans="1:4" ht="40.5" customHeight="1">
      <c r="A45" s="99" t="s">
        <v>62</v>
      </c>
      <c r="B45" s="100"/>
      <c r="C45" s="100"/>
      <c r="D45" s="100"/>
    </row>
    <row r="123" spans="1:4" ht="12.75">
      <c r="A123" s="12"/>
      <c r="B123" s="12"/>
      <c r="C123" s="12"/>
      <c r="D123" s="12"/>
    </row>
  </sheetData>
  <sheetProtection/>
  <protectedRanges>
    <protectedRange sqref="D8:D11 D15:D18 D22:D25 D29:D32 D38:D41" name="Range2"/>
    <protectedRange sqref="C11 C18 C25 C32 C41" name="Range1"/>
  </protectedRanges>
  <mergeCells count="23">
    <mergeCell ref="A34:D34"/>
    <mergeCell ref="A45:D45"/>
    <mergeCell ref="A43:D43"/>
    <mergeCell ref="A36:D36"/>
    <mergeCell ref="D38:D41"/>
    <mergeCell ref="C38:C39"/>
    <mergeCell ref="D8:D11"/>
    <mergeCell ref="C8:C9"/>
    <mergeCell ref="A13:D13"/>
    <mergeCell ref="A20:D20"/>
    <mergeCell ref="C29:C30"/>
    <mergeCell ref="D22:D25"/>
    <mergeCell ref="C15:C16"/>
    <mergeCell ref="A27:D27"/>
    <mergeCell ref="D15:D18"/>
    <mergeCell ref="C22:C23"/>
    <mergeCell ref="D29:D32"/>
    <mergeCell ref="A6:D6"/>
    <mergeCell ref="A1:D1"/>
    <mergeCell ref="A3:C3"/>
    <mergeCell ref="A4:C4"/>
    <mergeCell ref="D3:D4"/>
    <mergeCell ref="A2:D2"/>
  </mergeCells>
  <conditionalFormatting sqref="B9 B16 B23 B30 B39">
    <cfRule type="cellIs" priority="3" dxfId="2" operator="lessThan">
      <formula>1</formula>
    </cfRule>
  </conditionalFormatting>
  <conditionalFormatting sqref="C38 C29 C22 C15 C8">
    <cfRule type="cellIs" priority="2" dxfId="1" operator="equal" stopIfTrue="1">
      <formula>"NO PM STATED"</formula>
    </cfRule>
  </conditionalFormatting>
  <conditionalFormatting sqref="C38:C39 C29:C30 C22:C23 C15:C16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07/10/2013  &amp;A&amp;R&amp;9CCPC HOM 13-34 Page &amp;P of 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lunderwood</dc:creator>
  <cp:keywords/>
  <dc:description/>
  <cp:lastModifiedBy>Kelly Kesler</cp:lastModifiedBy>
  <cp:lastPrinted>2013-07-10T12:15:17Z</cp:lastPrinted>
  <dcterms:created xsi:type="dcterms:W3CDTF">2008-11-25T20:02:10Z</dcterms:created>
  <dcterms:modified xsi:type="dcterms:W3CDTF">2013-07-30T14:29:13Z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Kelly Kesler</vt:lpwstr>
  </property>
  <property fmtid="{D5CDD505-2E9C-101B-9397-08002B2CF9AE}" pid="4" name="xd_Signatu">
    <vt:lpwstr/>
  </property>
  <property fmtid="{D5CDD505-2E9C-101B-9397-08002B2CF9AE}" pid="5" name="Ord">
    <vt:lpwstr>160600.000000000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Kelly Kesler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