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5" yWindow="195" windowWidth="11340" windowHeight="8070" tabRatio="922" activeTab="0"/>
  </bookViews>
  <sheets>
    <sheet name="Allegany" sheetId="1" r:id="rId1"/>
    <sheet name="Anne_Arundel" sheetId="2" r:id="rId2"/>
    <sheet name="Balto_City_LHD" sheetId="3" r:id="rId3"/>
    <sheet name="Balto_City_UM" sheetId="4" r:id="rId4"/>
    <sheet name="Balto_County" sheetId="5" r:id="rId5"/>
    <sheet name="Calvert" sheetId="6" r:id="rId6"/>
    <sheet name="Caroline" sheetId="7" r:id="rId7"/>
    <sheet name="Carroll" sheetId="8" r:id="rId8"/>
    <sheet name="Cecil" sheetId="9" r:id="rId9"/>
    <sheet name="Charles" sheetId="10" r:id="rId10"/>
    <sheet name="Dorchester" sheetId="11" r:id="rId11"/>
    <sheet name="Frederick" sheetId="12" r:id="rId12"/>
  </sheets>
  <definedNames>
    <definedName name="_xlnm.Print_Area" localSheetId="0">'Allegany'!$A$1:$D$41</definedName>
  </definedNames>
  <calcPr fullCalcOnLoad="1"/>
</workbook>
</file>

<file path=xl/sharedStrings.xml><?xml version="1.0" encoding="utf-8"?>
<sst xmlns="http://schemas.openxmlformats.org/spreadsheetml/2006/main" count="1216" uniqueCount="74">
  <si>
    <t>Cancers Declared in FY11 Grant for Education
CRC</t>
  </si>
  <si>
    <t>Cancers Declared in FY11 Grant for Screening
CRC</t>
  </si>
  <si>
    <t>FY11</t>
  </si>
  <si>
    <t>FY11 Assessment*</t>
  </si>
  <si>
    <t>Cancers Declared in FY11 Grant for Education
Breast, Cervical, CRC,  Prostate, Skin</t>
  </si>
  <si>
    <t>Cancers Declared in FY11 Grant for Screening
Breast, Cervical</t>
  </si>
  <si>
    <t>Cancers Declared in FY11 Grant for Education
CRC, Skin</t>
  </si>
  <si>
    <t>Cancers Declared in FY11 Grant for Screening
CRC, Prostate</t>
  </si>
  <si>
    <t>Cancers Declared in FY11 Grant for Education
CRC, Prostate, Skin</t>
  </si>
  <si>
    <t>Cancers Declared in FY11 Grant for Education
CRC, Breast, Prostate, Skin</t>
  </si>
  <si>
    <t>Cancers Declared in FY11 Grant for Education
CRC, Breast, Cervical, Prostate</t>
  </si>
  <si>
    <t>Cancers Declared in FY11 Grant for Education
CRC, Breast, Cervical</t>
  </si>
  <si>
    <t>CRC</t>
  </si>
  <si>
    <t>Achieved</t>
  </si>
  <si>
    <t>PM</t>
  </si>
  <si>
    <t>FY09 Assessment*</t>
  </si>
  <si>
    <t>Colonoscopies</t>
  </si>
  <si>
    <t>FY09</t>
  </si>
  <si>
    <t>Prostate</t>
  </si>
  <si>
    <t>Breast</t>
  </si>
  <si>
    <t>Local Program Action Plan</t>
  </si>
  <si>
    <t>EDB Form 1: General Public Educated</t>
  </si>
  <si>
    <t>EDB Form 1: Health Care Professionals Educated</t>
  </si>
  <si>
    <t>EDB Form 2: General Public Targeted/Reached</t>
  </si>
  <si>
    <t>EDB Form 2: Health Care Professionals Targeted/Reached</t>
  </si>
  <si>
    <t>Allegany County CRF/CPEST Program</t>
  </si>
  <si>
    <t>Anne Arundel County CRF/CPEST Program</t>
  </si>
  <si>
    <t>Calvert County CRF/CPEST Program</t>
  </si>
  <si>
    <t>Caroline County CRF/CPEST Program</t>
  </si>
  <si>
    <t>Carroll County CRF/CPEST Program</t>
  </si>
  <si>
    <t>Cecil County CRF/CPEST Program</t>
  </si>
  <si>
    <t>Charles County CRF/CPEST Program</t>
  </si>
  <si>
    <t>Dorchester County CRF/CPEST Program</t>
  </si>
  <si>
    <t>Frederick County CRF/CPEST Program</t>
  </si>
  <si>
    <t>Cancers Declared in FY09 Grant for Education
CRC</t>
  </si>
  <si>
    <t>Cancers Declared in FY09 Grant for Screening
CRC</t>
  </si>
  <si>
    <t>Cervical</t>
  </si>
  <si>
    <t>Mammograms</t>
  </si>
  <si>
    <t>Skin</t>
  </si>
  <si>
    <t xml:space="preserve">Prostate </t>
  </si>
  <si>
    <t xml:space="preserve">
No PM Stated-Optional</t>
  </si>
  <si>
    <t xml:space="preserve">
No PM Stated-Optional</t>
  </si>
  <si>
    <t>Pap Test</t>
  </si>
  <si>
    <t>Mammogram</t>
  </si>
  <si>
    <t>Clinical Breast Exam</t>
  </si>
  <si>
    <t>Clinical Breast Exams</t>
  </si>
  <si>
    <t>Pap Tests</t>
  </si>
  <si>
    <t>No PM Stated
Optional</t>
  </si>
  <si>
    <t xml:space="preserve">
No PM Stated-Optional</t>
  </si>
  <si>
    <t>Prostate Specific Antigen Tests (PSAs)</t>
  </si>
  <si>
    <t>Baltimore City, University of Maryland Medical System CRF/CPEST Program</t>
  </si>
  <si>
    <t>PM Projected</t>
  </si>
  <si>
    <t>Baltimore County CRF/CPEST Program</t>
  </si>
  <si>
    <t>On target to meet PM</t>
  </si>
  <si>
    <t>Oral</t>
  </si>
  <si>
    <t>Oral Exam</t>
  </si>
  <si>
    <t>Digital Recal Exams (DREs)</t>
  </si>
  <si>
    <t>Cancers Declared in FY11 Grant for Education
CRC, Breast, Cervical, Prostate,  Skin</t>
  </si>
  <si>
    <t>Source: Cancer Education Database (EDB), Form 1 - F1/S2 and Form 2 - F2/S2 Reports, 01/10/2011</t>
  </si>
  <si>
    <t>Source:  Cancer Client Database (CDB), C-CoP,01/10/2011</t>
  </si>
  <si>
    <t>Source:  Cancer Client Database (CDB), C-CoP, 01/10/2011</t>
  </si>
  <si>
    <t>Cancers Declared in FY11 Grant for Education
CRC, Oral</t>
  </si>
  <si>
    <t>Baltimore City, Local Health Department CRF/CPEST Program</t>
  </si>
  <si>
    <t>Source: Cancer Education Database (EDB), Form 1 - F1/S2 and Form 2 - F2/S2 Reports, 01/10/2010</t>
  </si>
  <si>
    <t>Cancers Declared in FY11 Grant for Screening
CRC, Oral</t>
  </si>
  <si>
    <t>FY11 Mid-Year Performance Measures (PM) Report and Action Plan
Time Period Covered: July 1, 2010 - December 31, 2010</t>
  </si>
  <si>
    <t>Source:  Cancer Client Database (CDB) C-CoP 01/10/2011</t>
  </si>
  <si>
    <t>Cancers Declared in FY11 Grant for Education
CRC, Prostate</t>
  </si>
  <si>
    <t>Source:  Cancer Client Database (CDB), C-CoP, P-CoP 01/10/2011</t>
  </si>
  <si>
    <r>
      <t xml:space="preserve">Instructions for the Action Plan:
• Review your data and FY11 Assessment; projection based on first six months in this FY11 report.
• For each Assessment stating "Not on target to meet PM" 
  (in bold and red):
     • Provide the reason(s)/rationale as to why each Performance 
     </t>
    </r>
    <r>
      <rPr>
        <b/>
        <sz val="8"/>
        <color indexed="22"/>
        <rFont val="Times New Roman"/>
        <family val="1"/>
      </rPr>
      <t>•</t>
    </r>
    <r>
      <rPr>
        <b/>
        <sz val="8"/>
        <rFont val="Times New Roman"/>
        <family val="1"/>
      </rPr>
      <t xml:space="preserve"> Measure was not on target to be met
     • State the specific methods and steps planned to meet
     </t>
    </r>
    <r>
      <rPr>
        <b/>
        <sz val="8"/>
        <color indexed="22"/>
        <rFont val="Times New Roman"/>
        <family val="1"/>
      </rPr>
      <t>•</t>
    </r>
    <r>
      <rPr>
        <b/>
        <sz val="8"/>
        <rFont val="Times New Roman"/>
        <family val="1"/>
      </rPr>
      <t xml:space="preserve"> Performance Measures and projected dates for solutions  
     • Submit the Action Plan in electronic format via e-mail with 
    </t>
    </r>
    <r>
      <rPr>
        <b/>
        <sz val="8"/>
        <color indexed="22"/>
        <rFont val="Times New Roman"/>
        <family val="1"/>
      </rPr>
      <t xml:space="preserve"> •</t>
    </r>
    <r>
      <rPr>
        <b/>
        <sz val="8"/>
        <rFont val="Times New Roman"/>
        <family val="1"/>
      </rPr>
      <t xml:space="preserve"> Progress Report by January 31, 2011</t>
    </r>
  </si>
  <si>
    <t>*FY11 Assessment indicates whether the PM was met, is on target to be met, or not on target to be met within 10% of the projection for education and within 5% of the projection for the screening procedures, is not stated (optional), or is not declared as a cancer in the grant, as compared to the number achieved for FY11.</t>
  </si>
  <si>
    <t>Source:  CRF-CPEST BCCP Database,12/01/2010</t>
  </si>
  <si>
    <t>Source:  Cancer Client Database (CDB), C-CoP, O-CoP, 01/10/2011</t>
  </si>
  <si>
    <t>Source:  CRF-CPEST BCCP Database, 12/01/2010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</si>
</sst>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0.0000"/>
    <numFmt numFmtId="171" formatCode="0.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0"/>
    </font>
    <font>
      <sz val="10"/>
      <color indexed="9"/>
      <name val="Arial"/>
      <family val="0"/>
    </font>
    <font>
      <b/>
      <sz val="10"/>
      <color indexed="22"/>
      <name val="Arial"/>
      <family val="2"/>
    </font>
    <font>
      <sz val="12"/>
      <name val="Times New Roman"/>
      <family val="1"/>
    </font>
    <font>
      <b/>
      <sz val="8"/>
      <color indexed="22"/>
      <name val="Arial"/>
      <family val="2"/>
    </font>
    <font>
      <b/>
      <sz val="8"/>
      <color indexed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top" wrapText="1"/>
    </xf>
    <xf numFmtId="0" fontId="5" fillId="2" borderId="1" xfId="0" applyFont="1" applyFill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>
      <alignment/>
    </xf>
    <xf numFmtId="0" fontId="5" fillId="0" borderId="6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8" xfId="0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9" fontId="0" fillId="0" borderId="1" xfId="21" applyBorder="1" applyAlignment="1">
      <alignment horizontal="center"/>
    </xf>
    <xf numFmtId="169" fontId="11" fillId="0" borderId="9" xfId="0" applyNumberFormat="1" applyFont="1" applyBorder="1" applyAlignment="1">
      <alignment horizontal="center" vertical="center" wrapText="1"/>
    </xf>
    <xf numFmtId="9" fontId="0" fillId="0" borderId="1" xfId="21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9" fontId="0" fillId="0" borderId="1" xfId="21" applyFont="1" applyBorder="1" applyAlignment="1">
      <alignment horizontal="center"/>
    </xf>
    <xf numFmtId="0" fontId="0" fillId="0" borderId="6" xfId="0" applyFont="1" applyBorder="1" applyAlignment="1">
      <alignment/>
    </xf>
    <xf numFmtId="0" fontId="1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11" xfId="0" applyFont="1" applyBorder="1" applyAlignment="1">
      <alignment horizontal="left" wrapText="1"/>
    </xf>
    <xf numFmtId="9" fontId="0" fillId="0" borderId="11" xfId="21" applyBorder="1" applyAlignment="1">
      <alignment horizontal="center"/>
    </xf>
    <xf numFmtId="0" fontId="0" fillId="0" borderId="5" xfId="0" applyFont="1" applyBorder="1" applyAlignment="1">
      <alignment horizontal="left"/>
    </xf>
    <xf numFmtId="3" fontId="0" fillId="0" borderId="5" xfId="0" applyNumberForma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0" fillId="0" borderId="9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/>
    </xf>
    <xf numFmtId="0" fontId="8" fillId="2" borderId="4" xfId="0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left" vertical="distributed" wrapText="1"/>
    </xf>
    <xf numFmtId="0" fontId="12" fillId="0" borderId="5" xfId="0" applyFont="1" applyBorder="1" applyAlignment="1">
      <alignment horizontal="left" vertical="distributed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9" xfId="0" applyBorder="1" applyAlignment="1">
      <alignment/>
    </xf>
    <xf numFmtId="0" fontId="5" fillId="2" borderId="8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1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view="pageBreakPreview" zoomScale="85" zoomScaleNormal="8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25</v>
      </c>
      <c r="B2" s="98"/>
      <c r="C2" s="98"/>
      <c r="D2" s="99"/>
    </row>
    <row r="3" spans="1:7" ht="60" customHeight="1">
      <c r="A3" s="100" t="s">
        <v>0</v>
      </c>
      <c r="B3" s="101"/>
      <c r="C3" s="102"/>
      <c r="D3" s="103" t="s">
        <v>69</v>
      </c>
      <c r="G3" s="105"/>
    </row>
    <row r="4" spans="1:7" ht="84.75" customHeight="1">
      <c r="A4" s="100" t="s">
        <v>1</v>
      </c>
      <c r="B4" s="101"/>
      <c r="C4" s="102"/>
      <c r="D4" s="104"/>
      <c r="G4" s="105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439</v>
      </c>
      <c r="C8" s="82" t="str">
        <f>IF(AND(B8&gt;=B10),"Met PM",IF(AND(B8&gt;=B9,B8&lt;B10),"On target to meet PM","Not on target to meet PM"))</f>
        <v>On target to meet PM</v>
      </c>
      <c r="D8" s="86"/>
    </row>
    <row r="9" spans="1:4" ht="26.25" customHeight="1">
      <c r="A9" s="42" t="s">
        <v>51</v>
      </c>
      <c r="B9" s="6">
        <f>B10/12*6</f>
        <v>303</v>
      </c>
      <c r="C9" s="83"/>
      <c r="D9" s="86"/>
    </row>
    <row r="10" spans="1:4" ht="26.25" customHeight="1">
      <c r="A10" s="5" t="s">
        <v>14</v>
      </c>
      <c r="B10" s="6">
        <v>606</v>
      </c>
      <c r="C10" s="84"/>
      <c r="D10" s="87"/>
    </row>
    <row r="11" spans="1:2" ht="12.75">
      <c r="A11" s="7"/>
      <c r="B11" s="1"/>
    </row>
    <row r="12" spans="1:4" ht="12.75">
      <c r="A12" s="89" t="s">
        <v>22</v>
      </c>
      <c r="B12" s="90"/>
      <c r="C12" s="90"/>
      <c r="D12" s="91"/>
    </row>
    <row r="13" spans="1:4" ht="12.75">
      <c r="A13" s="2" t="s">
        <v>12</v>
      </c>
      <c r="B13" s="3" t="s">
        <v>2</v>
      </c>
      <c r="C13" s="3" t="s">
        <v>3</v>
      </c>
      <c r="D13" s="4" t="s">
        <v>20</v>
      </c>
    </row>
    <row r="14" spans="1:4" ht="53.25" customHeight="1">
      <c r="A14" s="5" t="s">
        <v>13</v>
      </c>
      <c r="B14" s="6">
        <v>159</v>
      </c>
      <c r="C14" s="82" t="str">
        <f>IF(AND(B14&gt;=B16),"Met PM",IF(AND(B14&gt;=B15,B14&lt;B16),"On target to meet PM","Not on target to meet PM"))</f>
        <v>Met PM</v>
      </c>
      <c r="D14" s="92"/>
    </row>
    <row r="15" spans="1:4" ht="26.25" customHeight="1">
      <c r="A15" s="42" t="s">
        <v>51</v>
      </c>
      <c r="B15" s="6">
        <f>B16/12*6</f>
        <v>62.5</v>
      </c>
      <c r="C15" s="83"/>
      <c r="D15" s="92"/>
    </row>
    <row r="16" spans="1:4" ht="26.25" customHeight="1">
      <c r="A16" s="5" t="s">
        <v>14</v>
      </c>
      <c r="B16" s="6">
        <v>125</v>
      </c>
      <c r="C16" s="84"/>
      <c r="D16" s="93"/>
    </row>
    <row r="17" ht="12.75">
      <c r="A17" s="9"/>
    </row>
    <row r="18" spans="1:4" ht="12.75">
      <c r="A18" s="89" t="s">
        <v>23</v>
      </c>
      <c r="B18" s="90"/>
      <c r="C18" s="90"/>
      <c r="D18" s="91"/>
    </row>
    <row r="19" spans="1:4" ht="12.75">
      <c r="A19" s="11" t="s">
        <v>12</v>
      </c>
      <c r="B19" s="3" t="s">
        <v>2</v>
      </c>
      <c r="C19" s="3" t="s">
        <v>3</v>
      </c>
      <c r="D19" s="4" t="s">
        <v>20</v>
      </c>
    </row>
    <row r="20" spans="1:4" ht="53.25" customHeight="1">
      <c r="A20" s="8" t="s">
        <v>13</v>
      </c>
      <c r="B20" s="6">
        <v>104613</v>
      </c>
      <c r="C20" s="82" t="str">
        <f>IF(AND(B20&gt;=B22),"Met PM",IF(AND(B20&gt;=B21,B20&lt;B22),"On target to meet PM","Not on target to meet PM"))</f>
        <v>On target to meet PM</v>
      </c>
      <c r="D20" s="92"/>
    </row>
    <row r="21" spans="1:4" ht="26.25" customHeight="1">
      <c r="A21" s="42" t="s">
        <v>51</v>
      </c>
      <c r="B21" s="6">
        <f>B22/12*6</f>
        <v>66186.5</v>
      </c>
      <c r="C21" s="83"/>
      <c r="D21" s="92"/>
    </row>
    <row r="22" spans="1:4" ht="26.25" customHeight="1">
      <c r="A22" s="8" t="s">
        <v>14</v>
      </c>
      <c r="B22" s="6">
        <v>132373</v>
      </c>
      <c r="C22" s="84"/>
      <c r="D22" s="93"/>
    </row>
    <row r="23" ht="12.75">
      <c r="A23" s="12"/>
    </row>
    <row r="24" spans="1:4" ht="12.75">
      <c r="A24" s="89" t="s">
        <v>24</v>
      </c>
      <c r="B24" s="90"/>
      <c r="C24" s="90"/>
      <c r="D24" s="91"/>
    </row>
    <row r="25" spans="1:4" ht="12.75">
      <c r="A25" s="11" t="s">
        <v>12</v>
      </c>
      <c r="B25" s="3" t="s">
        <v>2</v>
      </c>
      <c r="C25" s="3" t="s">
        <v>3</v>
      </c>
      <c r="D25" s="4" t="s">
        <v>20</v>
      </c>
    </row>
    <row r="26" spans="1:4" ht="53.25" customHeight="1">
      <c r="A26" s="8" t="s">
        <v>13</v>
      </c>
      <c r="B26" s="6">
        <v>400</v>
      </c>
      <c r="C26" s="82" t="str">
        <f>IF(AND(B26&gt;=B27),"MET PM",IF(AND(B26&gt;=B27,B26&lt;B27),"On target to meet PM","Not on target to meetPM"))</f>
        <v>MET PM</v>
      </c>
      <c r="D26" s="92"/>
    </row>
    <row r="27" spans="1:4" ht="26.25" customHeight="1">
      <c r="A27" s="42" t="s">
        <v>51</v>
      </c>
      <c r="B27" s="45">
        <f>B28/12*6</f>
        <v>189</v>
      </c>
      <c r="C27" s="83"/>
      <c r="D27" s="92"/>
    </row>
    <row r="28" spans="1:4" ht="26.25" customHeight="1">
      <c r="A28" s="8" t="s">
        <v>14</v>
      </c>
      <c r="B28" s="6">
        <v>378</v>
      </c>
      <c r="C28" s="84"/>
      <c r="D28" s="93"/>
    </row>
    <row r="29" ht="12.75">
      <c r="A29" s="12"/>
    </row>
    <row r="30" spans="1:4" ht="12.75">
      <c r="A30" s="88" t="s">
        <v>58</v>
      </c>
      <c r="B30" s="88"/>
      <c r="C30" s="88"/>
      <c r="D30" s="88"/>
    </row>
    <row r="31" ht="12.75">
      <c r="A31" s="12"/>
    </row>
    <row r="32" spans="1:4" ht="12.75">
      <c r="A32" s="89" t="s">
        <v>16</v>
      </c>
      <c r="B32" s="90"/>
      <c r="C32" s="90"/>
      <c r="D32" s="91"/>
    </row>
    <row r="33" spans="1:4" ht="12.75">
      <c r="A33" s="11" t="s">
        <v>12</v>
      </c>
      <c r="B33" s="3" t="s">
        <v>2</v>
      </c>
      <c r="C33" s="3" t="s">
        <v>3</v>
      </c>
      <c r="D33" s="4" t="s">
        <v>20</v>
      </c>
    </row>
    <row r="34" spans="1:4" ht="53.25" customHeight="1">
      <c r="A34" s="14" t="s">
        <v>13</v>
      </c>
      <c r="B34" s="6">
        <v>33</v>
      </c>
      <c r="C34" s="94" t="str">
        <f>IF(AND(B34&gt;=B37),"Met PM",IF(AND(B34&gt;=B35-C36,B34&lt;B37),"On target to meet PM","Not on target to meet PM"))</f>
        <v>Not on target to meet PM</v>
      </c>
      <c r="D34" s="92"/>
    </row>
    <row r="35" spans="1:4" ht="26.25" customHeight="1">
      <c r="A35" s="42" t="s">
        <v>51</v>
      </c>
      <c r="B35" s="6">
        <f>B37/12*6</f>
        <v>42.5</v>
      </c>
      <c r="C35" s="95"/>
      <c r="D35" s="92"/>
    </row>
    <row r="36" spans="1:4" ht="26.25" customHeight="1" hidden="1">
      <c r="A36" s="42"/>
      <c r="B36" s="54">
        <v>0.05</v>
      </c>
      <c r="C36" s="50">
        <f>B36*B35</f>
        <v>2.125</v>
      </c>
      <c r="D36" s="92"/>
    </row>
    <row r="37" spans="1:4" ht="26.25" customHeight="1">
      <c r="A37" s="14" t="s">
        <v>14</v>
      </c>
      <c r="B37" s="6">
        <v>85</v>
      </c>
      <c r="C37" s="51"/>
      <c r="D37" s="93"/>
    </row>
    <row r="38" ht="12.75">
      <c r="A38" s="12"/>
    </row>
    <row r="39" spans="1:4" ht="12.75">
      <c r="A39" s="88" t="s">
        <v>59</v>
      </c>
      <c r="B39" s="88"/>
      <c r="C39" s="88"/>
      <c r="D39" s="88"/>
    </row>
    <row r="40" ht="12.75">
      <c r="A40" s="12"/>
    </row>
    <row r="41" spans="1:4" ht="40.5" customHeight="1">
      <c r="A41" s="85" t="s">
        <v>70</v>
      </c>
      <c r="B41" s="85"/>
      <c r="C41" s="85"/>
      <c r="D41" s="85"/>
    </row>
    <row r="119" spans="1:4" ht="12.75">
      <c r="A119" s="12"/>
      <c r="B119" s="12"/>
      <c r="C119" s="12"/>
      <c r="D119" s="12"/>
    </row>
  </sheetData>
  <sheetProtection sheet="1" objects="1" scenarios="1"/>
  <protectedRanges>
    <protectedRange sqref="D8 D14 D20 D26 D34" name="Range1"/>
  </protectedRanges>
  <mergeCells count="24">
    <mergeCell ref="G3:G4"/>
    <mergeCell ref="A24:D24"/>
    <mergeCell ref="D26:D28"/>
    <mergeCell ref="C14:C16"/>
    <mergeCell ref="D14:D16"/>
    <mergeCell ref="A18:D18"/>
    <mergeCell ref="C20:C22"/>
    <mergeCell ref="D20:D22"/>
    <mergeCell ref="A6:D6"/>
    <mergeCell ref="A12:D12"/>
    <mergeCell ref="A1:D1"/>
    <mergeCell ref="A2:D2"/>
    <mergeCell ref="A3:C3"/>
    <mergeCell ref="A4:C4"/>
    <mergeCell ref="D3:D4"/>
    <mergeCell ref="C26:C28"/>
    <mergeCell ref="A41:D41"/>
    <mergeCell ref="C8:C10"/>
    <mergeCell ref="D8:D10"/>
    <mergeCell ref="A39:D39"/>
    <mergeCell ref="A30:D30"/>
    <mergeCell ref="A32:D32"/>
    <mergeCell ref="D34:D37"/>
    <mergeCell ref="C34:C35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1" manualBreakCount="1">
    <brk id="2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0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31</v>
      </c>
      <c r="B2" s="98"/>
      <c r="C2" s="98"/>
      <c r="D2" s="99"/>
    </row>
    <row r="3" spans="1:4" ht="60" customHeight="1">
      <c r="A3" s="100" t="s">
        <v>67</v>
      </c>
      <c r="B3" s="101"/>
      <c r="C3" s="102"/>
      <c r="D3" s="103" t="s">
        <v>69</v>
      </c>
    </row>
    <row r="4" spans="1:4" ht="84.75" customHeight="1">
      <c r="A4" s="100" t="s">
        <v>7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347</v>
      </c>
      <c r="C8" s="94" t="str">
        <f>IF(AND(B8&gt;=B10),"Met PM",IF(AND(B8&gt;=B9,B8&lt;B10),"On target to meet PM","Not on target to meet PM"))</f>
        <v>Not on target to meet PM</v>
      </c>
      <c r="D8" s="92"/>
    </row>
    <row r="9" spans="1:4" ht="26.25" customHeight="1">
      <c r="A9" s="42" t="s">
        <v>51</v>
      </c>
      <c r="B9" s="6">
        <f>B10/12*6</f>
        <v>629.5</v>
      </c>
      <c r="C9" s="95"/>
      <c r="D9" s="92"/>
    </row>
    <row r="10" spans="1:4" ht="26.25" customHeight="1">
      <c r="A10" s="5" t="s">
        <v>14</v>
      </c>
      <c r="B10" s="6">
        <v>1259</v>
      </c>
      <c r="C10" s="51"/>
      <c r="D10" s="93"/>
    </row>
    <row r="11" spans="1:2" ht="12.75">
      <c r="A11" s="7"/>
      <c r="B11" s="1"/>
    </row>
    <row r="12" spans="1:4" ht="12.75">
      <c r="A12" s="89" t="s">
        <v>22</v>
      </c>
      <c r="B12" s="90"/>
      <c r="C12" s="90"/>
      <c r="D12" s="91"/>
    </row>
    <row r="13" spans="1:4" ht="12.75">
      <c r="A13" s="2" t="s">
        <v>12</v>
      </c>
      <c r="B13" s="3" t="s">
        <v>2</v>
      </c>
      <c r="C13" s="3" t="s">
        <v>3</v>
      </c>
      <c r="D13" s="4" t="s">
        <v>20</v>
      </c>
    </row>
    <row r="14" spans="1:4" ht="53.25" customHeight="1">
      <c r="A14" s="5" t="s">
        <v>13</v>
      </c>
      <c r="B14" s="6">
        <v>158</v>
      </c>
      <c r="C14" s="94" t="str">
        <f>IF(AND(B14&gt;=B16),"Met PM",IF(AND(B14&gt;=B15,B14&lt;B16),"On target to meet PM","Not on target to meet PM"))</f>
        <v>Not on target to meet PM</v>
      </c>
      <c r="D14" s="92"/>
    </row>
    <row r="15" spans="1:4" ht="26.25" customHeight="1">
      <c r="A15" s="42" t="s">
        <v>51</v>
      </c>
      <c r="B15" s="6">
        <f>B16/12*6</f>
        <v>501.5</v>
      </c>
      <c r="C15" s="95"/>
      <c r="D15" s="92"/>
    </row>
    <row r="16" spans="1:4" ht="26.25" customHeight="1">
      <c r="A16" s="8" t="s">
        <v>14</v>
      </c>
      <c r="B16" s="6">
        <v>1003</v>
      </c>
      <c r="C16" s="51"/>
      <c r="D16" s="93"/>
    </row>
    <row r="17" ht="12.75">
      <c r="A17" s="9"/>
    </row>
    <row r="18" spans="1:4" ht="12.75">
      <c r="A18" s="89" t="s">
        <v>23</v>
      </c>
      <c r="B18" s="90"/>
      <c r="C18" s="90"/>
      <c r="D18" s="91"/>
    </row>
    <row r="19" spans="1:4" ht="12.75">
      <c r="A19" s="11" t="s">
        <v>12</v>
      </c>
      <c r="B19" s="3" t="s">
        <v>2</v>
      </c>
      <c r="C19" s="3" t="s">
        <v>3</v>
      </c>
      <c r="D19" s="4" t="s">
        <v>20</v>
      </c>
    </row>
    <row r="20" spans="1:4" ht="53.25" customHeight="1">
      <c r="A20" s="8" t="s">
        <v>13</v>
      </c>
      <c r="B20" s="6">
        <v>5557</v>
      </c>
      <c r="C20" s="94" t="str">
        <f>IF(AND(B20&gt;=B22),"Met PM",IF(AND(B20&gt;=B21,B20&lt;B22),"On target to meet PM","Not on target to meet PM"))</f>
        <v>Not on target to meet PM</v>
      </c>
      <c r="D20" s="92"/>
    </row>
    <row r="21" spans="1:4" ht="26.25" customHeight="1">
      <c r="A21" s="42" t="s">
        <v>51</v>
      </c>
      <c r="B21" s="6">
        <f>B22/12*6</f>
        <v>12904</v>
      </c>
      <c r="C21" s="95"/>
      <c r="D21" s="92"/>
    </row>
    <row r="22" spans="1:4" ht="26.25" customHeight="1">
      <c r="A22" s="8" t="s">
        <v>14</v>
      </c>
      <c r="B22" s="6">
        <v>25808</v>
      </c>
      <c r="C22" s="51"/>
      <c r="D22" s="93"/>
    </row>
    <row r="23" ht="12.75">
      <c r="A23" s="12"/>
    </row>
    <row r="24" spans="1:4" ht="12.75">
      <c r="A24" s="89" t="s">
        <v>24</v>
      </c>
      <c r="B24" s="90"/>
      <c r="C24" s="90"/>
      <c r="D24" s="91"/>
    </row>
    <row r="25" spans="1:4" ht="12.75">
      <c r="A25" s="11" t="s">
        <v>12</v>
      </c>
      <c r="B25" s="3" t="s">
        <v>2</v>
      </c>
      <c r="C25" s="3" t="s">
        <v>3</v>
      </c>
      <c r="D25" s="4" t="s">
        <v>20</v>
      </c>
    </row>
    <row r="26" spans="1:4" ht="53.25" customHeight="1">
      <c r="A26" s="8" t="s">
        <v>13</v>
      </c>
      <c r="B26" s="6">
        <v>166</v>
      </c>
      <c r="C26" s="82" t="s">
        <v>53</v>
      </c>
      <c r="D26" s="92"/>
    </row>
    <row r="27" spans="1:4" ht="26.25" customHeight="1">
      <c r="A27" s="42" t="s">
        <v>51</v>
      </c>
      <c r="B27" s="6">
        <f>B28/12*6</f>
        <v>92</v>
      </c>
      <c r="C27" s="83"/>
      <c r="D27" s="92"/>
    </row>
    <row r="28" spans="1:4" ht="26.25" customHeight="1">
      <c r="A28" s="8" t="s">
        <v>14</v>
      </c>
      <c r="B28" s="6">
        <v>184</v>
      </c>
      <c r="C28" s="84"/>
      <c r="D28" s="93"/>
    </row>
    <row r="29" ht="7.5" customHeight="1">
      <c r="A29" s="12"/>
    </row>
    <row r="30" spans="1:4" ht="12.75">
      <c r="A30" s="88" t="s">
        <v>58</v>
      </c>
      <c r="B30" s="88"/>
      <c r="C30" s="88"/>
      <c r="D30" s="88"/>
    </row>
    <row r="31" ht="12.75">
      <c r="A31" s="12"/>
    </row>
    <row r="32" spans="1:4" ht="12.75">
      <c r="A32" s="111" t="s">
        <v>16</v>
      </c>
      <c r="B32" s="112"/>
      <c r="C32" s="112"/>
      <c r="D32" s="113"/>
    </row>
    <row r="33" spans="1:4" ht="12.75">
      <c r="A33" s="11" t="s">
        <v>12</v>
      </c>
      <c r="B33" s="3" t="s">
        <v>2</v>
      </c>
      <c r="C33" s="3" t="s">
        <v>3</v>
      </c>
      <c r="D33" s="4" t="s">
        <v>20</v>
      </c>
    </row>
    <row r="34" spans="1:4" ht="53.25" customHeight="1">
      <c r="A34" s="14" t="s">
        <v>13</v>
      </c>
      <c r="B34" s="6">
        <v>20</v>
      </c>
      <c r="C34" s="82" t="str">
        <f>IF(AND(B34&gt;=B36),"Met PM",IF(AND(B34&gt;=B35,B34&lt;B36),"On target to meet PM","Not on target to meet PM"))</f>
        <v>On target to meet PM</v>
      </c>
      <c r="D34" s="92"/>
    </row>
    <row r="35" spans="1:4" ht="26.25" customHeight="1">
      <c r="A35" s="42" t="s">
        <v>51</v>
      </c>
      <c r="B35" s="6">
        <f>B36/12*6</f>
        <v>18.5</v>
      </c>
      <c r="C35" s="83"/>
      <c r="D35" s="92"/>
    </row>
    <row r="36" spans="1:4" ht="26.25" customHeight="1">
      <c r="A36" s="14" t="s">
        <v>14</v>
      </c>
      <c r="B36" s="6">
        <v>37</v>
      </c>
      <c r="C36" s="84"/>
      <c r="D36" s="93"/>
    </row>
    <row r="37" spans="1:4" ht="12.75">
      <c r="A37" s="111" t="s">
        <v>49</v>
      </c>
      <c r="B37" s="112"/>
      <c r="C37" s="112"/>
      <c r="D37" s="113"/>
    </row>
    <row r="38" spans="1:4" ht="12.75">
      <c r="A38" s="11" t="s">
        <v>18</v>
      </c>
      <c r="B38" s="3" t="s">
        <v>2</v>
      </c>
      <c r="C38" s="3" t="s">
        <v>3</v>
      </c>
      <c r="D38" s="4" t="s">
        <v>20</v>
      </c>
    </row>
    <row r="39" spans="1:4" ht="53.25" customHeight="1">
      <c r="A39" s="14" t="s">
        <v>13</v>
      </c>
      <c r="B39" s="6">
        <v>26</v>
      </c>
      <c r="C39" s="94" t="str">
        <f>IF(AND(B39&gt;=B42),"Met PM",IF(AND(B39&gt;=B40,B39&lt;B42),"On target to meet PM","Not on target to meet PM"))</f>
        <v>Not on target to meet PM</v>
      </c>
      <c r="D39" s="92"/>
    </row>
    <row r="40" spans="1:4" ht="26.25" customHeight="1">
      <c r="A40" s="42" t="s">
        <v>51</v>
      </c>
      <c r="B40" s="6">
        <f>B42/12*6</f>
        <v>30</v>
      </c>
      <c r="C40" s="95"/>
      <c r="D40" s="92"/>
    </row>
    <row r="41" spans="1:4" ht="26.25" customHeight="1" hidden="1">
      <c r="A41" s="42"/>
      <c r="B41" s="54">
        <v>0.05</v>
      </c>
      <c r="C41" s="50">
        <f>B41*B40</f>
        <v>1.5</v>
      </c>
      <c r="D41" s="92"/>
    </row>
    <row r="42" spans="1:4" ht="26.25" customHeight="1">
      <c r="A42" s="14" t="s">
        <v>14</v>
      </c>
      <c r="B42" s="6">
        <v>60</v>
      </c>
      <c r="C42" s="51"/>
      <c r="D42" s="93"/>
    </row>
    <row r="43" spans="1:4" ht="12.75">
      <c r="A43" s="111" t="s">
        <v>56</v>
      </c>
      <c r="B43" s="112"/>
      <c r="C43" s="112"/>
      <c r="D43" s="113"/>
    </row>
    <row r="44" spans="1:4" ht="12.75">
      <c r="A44" s="11" t="s">
        <v>18</v>
      </c>
      <c r="B44" s="3" t="s">
        <v>2</v>
      </c>
      <c r="C44" s="3" t="s">
        <v>3</v>
      </c>
      <c r="D44" s="4" t="s">
        <v>20</v>
      </c>
    </row>
    <row r="45" spans="1:4" ht="53.25" customHeight="1">
      <c r="A45" s="14" t="s">
        <v>13</v>
      </c>
      <c r="B45" s="6">
        <v>31</v>
      </c>
      <c r="C45" s="82" t="str">
        <f>IF(AND(B45&gt;=B48),"Met PM",IF(AND(B45&gt;=B46-C47,B45&lt;B48),"On target to meet PM","Not on target to meet PM"))</f>
        <v>On target to meet PM</v>
      </c>
      <c r="D45" s="92"/>
    </row>
    <row r="46" spans="1:4" ht="26.25" customHeight="1">
      <c r="A46" s="42" t="s">
        <v>51</v>
      </c>
      <c r="B46" s="6">
        <f>B48/12*6</f>
        <v>30</v>
      </c>
      <c r="C46" s="83"/>
      <c r="D46" s="92"/>
    </row>
    <row r="47" spans="1:4" ht="26.25" customHeight="1" hidden="1">
      <c r="A47" s="42"/>
      <c r="B47" s="54">
        <v>0.05</v>
      </c>
      <c r="C47" s="57">
        <f>B46*B47</f>
        <v>1.5</v>
      </c>
      <c r="D47" s="92"/>
    </row>
    <row r="48" spans="1:4" ht="26.25" customHeight="1">
      <c r="A48" s="14" t="s">
        <v>14</v>
      </c>
      <c r="B48" s="6">
        <v>60</v>
      </c>
      <c r="C48" s="53"/>
      <c r="D48" s="93"/>
    </row>
    <row r="49" ht="12.75">
      <c r="A49" s="12"/>
    </row>
    <row r="50" spans="1:4" ht="12.75">
      <c r="A50" s="88" t="s">
        <v>68</v>
      </c>
      <c r="B50" s="88"/>
      <c r="C50" s="88"/>
      <c r="D50" s="88"/>
    </row>
    <row r="51" ht="12.75">
      <c r="A51" s="12"/>
    </row>
    <row r="52" spans="1:4" ht="40.5" customHeight="1">
      <c r="A52" s="85" t="s">
        <v>70</v>
      </c>
      <c r="B52" s="85"/>
      <c r="C52" s="85"/>
      <c r="D52" s="85"/>
    </row>
    <row r="130" spans="1:4" ht="12.75">
      <c r="A130" s="12"/>
      <c r="B130" s="12"/>
      <c r="C130" s="12"/>
      <c r="D130" s="12"/>
    </row>
  </sheetData>
  <sheetProtection sheet="1" objects="1" scenarios="1"/>
  <protectedRanges>
    <protectedRange sqref="D8 D14 D20 D26 D45 D34 D39" name="Range1"/>
  </protectedRanges>
  <mergeCells count="29">
    <mergeCell ref="D26:D28"/>
    <mergeCell ref="A30:D30"/>
    <mergeCell ref="A43:D43"/>
    <mergeCell ref="D45:D48"/>
    <mergeCell ref="A32:D32"/>
    <mergeCell ref="C34:C36"/>
    <mergeCell ref="D34:D36"/>
    <mergeCell ref="A37:D37"/>
    <mergeCell ref="D39:D42"/>
    <mergeCell ref="C45:C46"/>
    <mergeCell ref="A1:D1"/>
    <mergeCell ref="A3:C3"/>
    <mergeCell ref="A4:C4"/>
    <mergeCell ref="D3:D4"/>
    <mergeCell ref="A2:D2"/>
    <mergeCell ref="A6:D6"/>
    <mergeCell ref="A52:D52"/>
    <mergeCell ref="A50:D50"/>
    <mergeCell ref="D14:D16"/>
    <mergeCell ref="D8:D10"/>
    <mergeCell ref="A12:D12"/>
    <mergeCell ref="A18:D18"/>
    <mergeCell ref="D20:D22"/>
    <mergeCell ref="A24:D24"/>
    <mergeCell ref="C26:C28"/>
    <mergeCell ref="C20:C21"/>
    <mergeCell ref="C14:C15"/>
    <mergeCell ref="C8:C9"/>
    <mergeCell ref="C39:C40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1" manualBreakCount="1">
    <brk id="2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3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32</v>
      </c>
      <c r="B2" s="98"/>
      <c r="C2" s="98"/>
      <c r="D2" s="99"/>
    </row>
    <row r="3" spans="1:4" ht="60" customHeight="1">
      <c r="A3" s="100" t="s">
        <v>34</v>
      </c>
      <c r="B3" s="101"/>
      <c r="C3" s="102"/>
      <c r="D3" s="103" t="s">
        <v>69</v>
      </c>
    </row>
    <row r="4" spans="1:4" ht="84.75" customHeight="1">
      <c r="A4" s="100" t="s">
        <v>35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17</v>
      </c>
      <c r="C7" s="3" t="s">
        <v>15</v>
      </c>
      <c r="D7" s="4" t="s">
        <v>20</v>
      </c>
    </row>
    <row r="8" spans="1:4" ht="53.25" customHeight="1">
      <c r="A8" s="5" t="s">
        <v>13</v>
      </c>
      <c r="B8" s="6">
        <v>1013</v>
      </c>
      <c r="C8" s="82" t="str">
        <f>IF(AND(B8&gt;=B11),"Met PM",IF(AND(B9-C10&lt;=B8,B8&gt;=B9-C10),"On target to meet PM","Not on target to meet PM"))</f>
        <v>On target to meet PM</v>
      </c>
      <c r="D8" s="109"/>
    </row>
    <row r="9" spans="1:4" ht="26.25" customHeight="1">
      <c r="A9" s="42" t="s">
        <v>51</v>
      </c>
      <c r="B9" s="6">
        <f>B11/12*6</f>
        <v>562.5</v>
      </c>
      <c r="C9" s="83"/>
      <c r="D9" s="92"/>
    </row>
    <row r="10" spans="1:4" ht="26.25" customHeight="1" hidden="1">
      <c r="A10" s="42"/>
      <c r="B10" s="54">
        <v>0.1</v>
      </c>
      <c r="C10" s="50">
        <f>B9*B10</f>
        <v>56.25</v>
      </c>
      <c r="D10" s="92"/>
    </row>
    <row r="11" spans="1:4" ht="26.25" customHeight="1">
      <c r="A11" s="5" t="s">
        <v>14</v>
      </c>
      <c r="B11" s="6">
        <v>1125</v>
      </c>
      <c r="C11" s="52"/>
      <c r="D11" s="93"/>
    </row>
    <row r="12" spans="1:2" ht="12.75">
      <c r="A12" s="7"/>
      <c r="B12" s="1"/>
    </row>
    <row r="13" spans="1:4" ht="12.75">
      <c r="A13" s="89" t="s">
        <v>22</v>
      </c>
      <c r="B13" s="90"/>
      <c r="C13" s="90"/>
      <c r="D13" s="91"/>
    </row>
    <row r="14" spans="1:4" ht="12.75">
      <c r="A14" s="2" t="s">
        <v>12</v>
      </c>
      <c r="B14" s="3" t="s">
        <v>17</v>
      </c>
      <c r="C14" s="3" t="s">
        <v>15</v>
      </c>
      <c r="D14" s="4" t="s">
        <v>20</v>
      </c>
    </row>
    <row r="15" spans="1:4" ht="53.25" customHeight="1">
      <c r="A15" s="5" t="s">
        <v>13</v>
      </c>
      <c r="B15" s="6">
        <v>0</v>
      </c>
      <c r="C15" s="94" t="str">
        <f>IF(AND(B15&gt;=B18),"Met PM",IF(AND(B16-C17&lt;=B15,B15&gt;=B16-C17),"On target to meet PM","Not on target to meet PM"))</f>
        <v>Not on target to meet PM</v>
      </c>
      <c r="D15" s="109"/>
    </row>
    <row r="16" spans="1:4" ht="26.25" customHeight="1">
      <c r="A16" s="42" t="s">
        <v>51</v>
      </c>
      <c r="B16" s="6">
        <f>B18/12*6</f>
        <v>28.5</v>
      </c>
      <c r="C16" s="95"/>
      <c r="D16" s="92"/>
    </row>
    <row r="17" spans="1:4" ht="26.25" customHeight="1" hidden="1">
      <c r="A17" s="42"/>
      <c r="B17" s="54">
        <v>0.1</v>
      </c>
      <c r="C17" s="50">
        <f>B16*B17</f>
        <v>2.85</v>
      </c>
      <c r="D17" s="92"/>
    </row>
    <row r="18" spans="1:4" ht="26.25" customHeight="1">
      <c r="A18" s="8" t="s">
        <v>14</v>
      </c>
      <c r="B18" s="6">
        <v>57</v>
      </c>
      <c r="C18" s="52"/>
      <c r="D18" s="93"/>
    </row>
    <row r="19" ht="12.75">
      <c r="A19" s="9"/>
    </row>
    <row r="20" spans="1:4" ht="12.75">
      <c r="A20" s="89" t="s">
        <v>23</v>
      </c>
      <c r="B20" s="90"/>
      <c r="C20" s="90"/>
      <c r="D20" s="91"/>
    </row>
    <row r="21" spans="1:4" ht="12.75">
      <c r="A21" s="11" t="s">
        <v>12</v>
      </c>
      <c r="B21" s="3" t="s">
        <v>17</v>
      </c>
      <c r="C21" s="3" t="s">
        <v>15</v>
      </c>
      <c r="D21" s="4" t="s">
        <v>20</v>
      </c>
    </row>
    <row r="22" spans="1:4" ht="53.25" customHeight="1">
      <c r="A22" s="8" t="s">
        <v>13</v>
      </c>
      <c r="B22" s="6">
        <v>113108</v>
      </c>
      <c r="C22" s="126" t="str">
        <f>IF(AND(B22&gt;=B23),"Met PM",IF(AND(B22&gt;=B23-C24,B22&lt;B23),"On target to meet PM","Not on target to meet PM"))</f>
        <v>Met PM</v>
      </c>
      <c r="D22" s="92"/>
    </row>
    <row r="23" spans="1:4" ht="26.25" customHeight="1">
      <c r="A23" s="42" t="s">
        <v>51</v>
      </c>
      <c r="B23" s="45">
        <f>B25/12*6</f>
        <v>55745</v>
      </c>
      <c r="C23" s="127"/>
      <c r="D23" s="92"/>
    </row>
    <row r="24" spans="1:4" ht="26.25" customHeight="1" hidden="1">
      <c r="A24" s="42"/>
      <c r="B24" s="58">
        <v>0.1</v>
      </c>
      <c r="C24" s="62">
        <f>B24*B23</f>
        <v>5574.5</v>
      </c>
      <c r="D24" s="92"/>
    </row>
    <row r="25" spans="1:4" ht="26.25" customHeight="1">
      <c r="A25" s="8" t="s">
        <v>14</v>
      </c>
      <c r="B25" s="6">
        <v>111490</v>
      </c>
      <c r="C25" s="63"/>
      <c r="D25" s="93"/>
    </row>
    <row r="26" ht="12.75">
      <c r="A26" s="12"/>
    </row>
    <row r="27" spans="1:4" ht="12.75">
      <c r="A27" s="89" t="s">
        <v>24</v>
      </c>
      <c r="B27" s="90"/>
      <c r="C27" s="90"/>
      <c r="D27" s="91"/>
    </row>
    <row r="28" spans="1:4" ht="12.75">
      <c r="A28" s="11" t="s">
        <v>12</v>
      </c>
      <c r="B28" s="3" t="s">
        <v>17</v>
      </c>
      <c r="C28" s="3" t="s">
        <v>15</v>
      </c>
      <c r="D28" s="4" t="s">
        <v>20</v>
      </c>
    </row>
    <row r="29" spans="1:4" ht="53.25" customHeight="1">
      <c r="A29" s="8" t="s">
        <v>13</v>
      </c>
      <c r="B29" s="6">
        <v>0</v>
      </c>
      <c r="C29" s="128" t="str">
        <f>IF(AND(B29&gt;=B32),"Met PM",IF(AND(B29&gt;=B30-C31,B29&lt;30-C31),"On target to meet PM","Not on target to meet PM"))</f>
        <v>Not on target to meet PM</v>
      </c>
      <c r="D29" s="92"/>
    </row>
    <row r="30" spans="1:4" ht="26.25" customHeight="1">
      <c r="A30" s="42" t="s">
        <v>51</v>
      </c>
      <c r="B30" s="45">
        <f>B32/12*6</f>
        <v>19</v>
      </c>
      <c r="C30" s="129"/>
      <c r="D30" s="92"/>
    </row>
    <row r="31" spans="1:4" ht="26.25" customHeight="1" hidden="1">
      <c r="A31" s="42"/>
      <c r="B31" s="58">
        <v>0.1</v>
      </c>
      <c r="C31" s="64">
        <f>B30*B31</f>
        <v>1.9000000000000001</v>
      </c>
      <c r="D31" s="92"/>
    </row>
    <row r="32" spans="1:4" ht="26.25" customHeight="1">
      <c r="A32" s="8" t="s">
        <v>14</v>
      </c>
      <c r="B32" s="6">
        <v>38</v>
      </c>
      <c r="C32" s="63"/>
      <c r="D32" s="93"/>
    </row>
    <row r="33" ht="10.5" customHeight="1">
      <c r="A33" s="12"/>
    </row>
    <row r="34" spans="1:4" ht="12.75">
      <c r="A34" s="88" t="s">
        <v>58</v>
      </c>
      <c r="B34" s="88"/>
      <c r="C34" s="88"/>
      <c r="D34" s="88"/>
    </row>
    <row r="35" ht="12.75">
      <c r="A35" s="12"/>
    </row>
    <row r="36" spans="1:4" ht="12.75">
      <c r="A36" s="89" t="s">
        <v>16</v>
      </c>
      <c r="B36" s="90"/>
      <c r="C36" s="90"/>
      <c r="D36" s="91"/>
    </row>
    <row r="37" spans="1:4" ht="12.75">
      <c r="A37" s="11" t="s">
        <v>12</v>
      </c>
      <c r="B37" s="3" t="s">
        <v>17</v>
      </c>
      <c r="C37" s="3" t="s">
        <v>15</v>
      </c>
      <c r="D37" s="4" t="s">
        <v>20</v>
      </c>
    </row>
    <row r="38" spans="1:4" ht="53.25" customHeight="1">
      <c r="A38" s="14" t="s">
        <v>13</v>
      </c>
      <c r="B38" s="6">
        <v>27</v>
      </c>
      <c r="C38" s="94" t="str">
        <f>IF(AND(B38&gt;=B41),"Met PM",IF(AND(B39-C40&lt;=B38,B38&gt;=B39-C40),"On target to meet PM","Not on target to meet PM"))</f>
        <v>Not on target to meet PM</v>
      </c>
      <c r="D38" s="109"/>
    </row>
    <row r="39" spans="1:4" ht="26.25" customHeight="1">
      <c r="A39" s="42" t="s">
        <v>51</v>
      </c>
      <c r="B39" s="6">
        <f>B41/12*6</f>
        <v>35</v>
      </c>
      <c r="C39" s="95"/>
      <c r="D39" s="92"/>
    </row>
    <row r="40" spans="1:4" ht="26.25" customHeight="1" hidden="1">
      <c r="A40" s="42"/>
      <c r="B40" s="54">
        <v>0.05</v>
      </c>
      <c r="C40" s="50">
        <f>B39*B40</f>
        <v>1.75</v>
      </c>
      <c r="D40" s="92"/>
    </row>
    <row r="41" spans="1:4" ht="26.25" customHeight="1">
      <c r="A41" s="14" t="s">
        <v>14</v>
      </c>
      <c r="B41" s="6">
        <v>70</v>
      </c>
      <c r="C41" s="52"/>
      <c r="D41" s="93"/>
    </row>
    <row r="42" ht="12.75">
      <c r="A42" s="12"/>
    </row>
    <row r="43" spans="1:4" ht="12.75">
      <c r="A43" s="88" t="s">
        <v>60</v>
      </c>
      <c r="B43" s="88"/>
      <c r="C43" s="88"/>
      <c r="D43" s="88"/>
    </row>
    <row r="44" ht="12.75">
      <c r="A44" s="12"/>
    </row>
    <row r="45" spans="1:4" ht="40.5" customHeight="1">
      <c r="A45" s="85" t="s">
        <v>70</v>
      </c>
      <c r="B45" s="85"/>
      <c r="C45" s="85"/>
      <c r="D45" s="85"/>
    </row>
    <row r="123" spans="1:4" ht="12.75">
      <c r="A123" s="12"/>
      <c r="B123" s="12"/>
      <c r="C123" s="12"/>
      <c r="D123" s="12"/>
    </row>
  </sheetData>
  <sheetProtection sheet="1" objects="1" scenarios="1"/>
  <protectedRanges>
    <protectedRange sqref="D22 D29" name="Range1"/>
    <protectedRange sqref="D8" name="Range1_1"/>
    <protectedRange sqref="D15" name="Range1_2"/>
    <protectedRange sqref="D38" name="Range1_3"/>
  </protectedRanges>
  <mergeCells count="23">
    <mergeCell ref="C8:C9"/>
    <mergeCell ref="A34:D34"/>
    <mergeCell ref="A36:D36"/>
    <mergeCell ref="D22:D25"/>
    <mergeCell ref="A27:D27"/>
    <mergeCell ref="D29:D32"/>
    <mergeCell ref="C22:C23"/>
    <mergeCell ref="C29:C30"/>
    <mergeCell ref="A1:D1"/>
    <mergeCell ref="A3:C3"/>
    <mergeCell ref="A4:C4"/>
    <mergeCell ref="D3:D4"/>
    <mergeCell ref="A2:D2"/>
    <mergeCell ref="A6:D6"/>
    <mergeCell ref="A45:D45"/>
    <mergeCell ref="A43:D43"/>
    <mergeCell ref="D15:D18"/>
    <mergeCell ref="D8:D11"/>
    <mergeCell ref="A13:D13"/>
    <mergeCell ref="A20:D20"/>
    <mergeCell ref="D38:D41"/>
    <mergeCell ref="C38:C39"/>
    <mergeCell ref="C15:C16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1" manualBreakCount="1">
    <brk id="2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1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33</v>
      </c>
      <c r="B2" s="98"/>
      <c r="C2" s="98"/>
      <c r="D2" s="99"/>
    </row>
    <row r="3" spans="1:4" ht="60" customHeight="1">
      <c r="A3" s="100" t="s">
        <v>9</v>
      </c>
      <c r="B3" s="101"/>
      <c r="C3" s="102"/>
      <c r="D3" s="103" t="s">
        <v>69</v>
      </c>
    </row>
    <row r="4" spans="1:4" ht="84.75" customHeight="1">
      <c r="A4" s="100" t="s">
        <v>1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849</v>
      </c>
      <c r="C8" s="94" t="str">
        <f>IF(AND(B8&gt;=B11),"Met PM",IF(AND(B8&gt;=B9-C10,B8&lt;B9-C10),"On target to meet PM","Not on target to meet PM"))</f>
        <v>Not on target to meet PM</v>
      </c>
      <c r="D8" s="133"/>
    </row>
    <row r="9" spans="1:4" ht="26.25" customHeight="1">
      <c r="A9" s="42" t="s">
        <v>51</v>
      </c>
      <c r="B9" s="6">
        <f>B11/12*6</f>
        <v>1000</v>
      </c>
      <c r="C9" s="95"/>
      <c r="D9" s="134"/>
    </row>
    <row r="10" spans="1:4" ht="26.25" customHeight="1" hidden="1">
      <c r="A10" s="42"/>
      <c r="B10" s="54">
        <v>0.1</v>
      </c>
      <c r="C10" s="57">
        <f>B10*B9</f>
        <v>100</v>
      </c>
      <c r="D10" s="134"/>
    </row>
    <row r="11" spans="1:4" ht="26.25" customHeight="1">
      <c r="A11" s="5" t="s">
        <v>14</v>
      </c>
      <c r="B11" s="6">
        <v>2000</v>
      </c>
      <c r="C11" s="53"/>
      <c r="D11" s="135"/>
    </row>
    <row r="12" spans="1:4" ht="12.75">
      <c r="A12" s="2" t="s">
        <v>19</v>
      </c>
      <c r="B12" s="3" t="s">
        <v>2</v>
      </c>
      <c r="C12" s="3" t="s">
        <v>3</v>
      </c>
      <c r="D12" s="4" t="s">
        <v>20</v>
      </c>
    </row>
    <row r="13" spans="1:4" ht="53.25" customHeight="1">
      <c r="A13" s="5" t="s">
        <v>13</v>
      </c>
      <c r="B13" s="6">
        <v>1059</v>
      </c>
      <c r="C13" s="82" t="str">
        <f>IF(AND(B13&gt;=B15),"Met PM",IF(AND(B13&gt;=B14,B13&lt;B15),"On target to meet PM","Not on target to meet PM"))</f>
        <v>On target to meet PM</v>
      </c>
      <c r="D13" s="133"/>
    </row>
    <row r="14" spans="1:4" ht="26.25" customHeight="1">
      <c r="A14" s="42" t="s">
        <v>51</v>
      </c>
      <c r="B14" s="6">
        <f>B15/12*6</f>
        <v>850</v>
      </c>
      <c r="C14" s="83"/>
      <c r="D14" s="134"/>
    </row>
    <row r="15" spans="1:6" ht="26.25" customHeight="1">
      <c r="A15" s="5" t="s">
        <v>14</v>
      </c>
      <c r="B15" s="6">
        <v>1700</v>
      </c>
      <c r="C15" s="53"/>
      <c r="D15" s="135"/>
      <c r="F15" s="38"/>
    </row>
    <row r="16" spans="1:4" ht="12.75">
      <c r="A16" s="2" t="s">
        <v>18</v>
      </c>
      <c r="B16" s="3" t="s">
        <v>2</v>
      </c>
      <c r="C16" s="3" t="s">
        <v>3</v>
      </c>
      <c r="D16" s="4" t="s">
        <v>20</v>
      </c>
    </row>
    <row r="17" spans="1:4" ht="53.25" customHeight="1">
      <c r="A17" s="5" t="s">
        <v>13</v>
      </c>
      <c r="B17" s="6">
        <v>568</v>
      </c>
      <c r="C17" s="82" t="str">
        <f>IF(AND(B17&gt;=B19),"Met PM",IF(AND(B17&gt;=B18,B17&lt;B19),"On target to meet PM","Not on target to meet PM"))</f>
        <v>Met PM</v>
      </c>
      <c r="D17" s="133"/>
    </row>
    <row r="18" spans="1:4" ht="26.25" customHeight="1">
      <c r="A18" s="42" t="s">
        <v>51</v>
      </c>
      <c r="B18" s="6">
        <f>B19/12*6</f>
        <v>250</v>
      </c>
      <c r="C18" s="83"/>
      <c r="D18" s="134"/>
    </row>
    <row r="19" spans="1:4" ht="26.25" customHeight="1">
      <c r="A19" s="5" t="s">
        <v>14</v>
      </c>
      <c r="B19" s="6">
        <v>500</v>
      </c>
      <c r="C19" s="84"/>
      <c r="D19" s="135"/>
    </row>
    <row r="20" spans="1:4" ht="12.75">
      <c r="A20" s="2" t="s">
        <v>38</v>
      </c>
      <c r="B20" s="3" t="s">
        <v>2</v>
      </c>
      <c r="C20" s="3" t="s">
        <v>3</v>
      </c>
      <c r="D20" s="4" t="s">
        <v>20</v>
      </c>
    </row>
    <row r="21" spans="1:4" ht="53.25" customHeight="1">
      <c r="A21" s="5" t="s">
        <v>13</v>
      </c>
      <c r="B21" s="6">
        <v>480</v>
      </c>
      <c r="C21" s="82" t="str">
        <f>IF(AND(B21&gt;=B23),"Met PM",IF(AND(B21&gt;=B22,B21&lt;B23),"On target to meet PM","Not on target to meet PM"))</f>
        <v>Met PM</v>
      </c>
      <c r="D21" s="133"/>
    </row>
    <row r="22" spans="1:4" ht="26.25" customHeight="1">
      <c r="A22" s="42" t="s">
        <v>51</v>
      </c>
      <c r="B22" s="6">
        <f>B23/12*6</f>
        <v>87.5</v>
      </c>
      <c r="C22" s="83"/>
      <c r="D22" s="134"/>
    </row>
    <row r="23" spans="1:4" ht="26.25" customHeight="1">
      <c r="A23" s="5" t="s">
        <v>14</v>
      </c>
      <c r="B23" s="6">
        <v>175</v>
      </c>
      <c r="C23" s="84"/>
      <c r="D23" s="135"/>
    </row>
    <row r="24" spans="1:2" ht="12.75">
      <c r="A24" s="7"/>
      <c r="B24" s="1"/>
    </row>
    <row r="25" spans="1:4" ht="12.75">
      <c r="A25" s="89" t="s">
        <v>22</v>
      </c>
      <c r="B25" s="90"/>
      <c r="C25" s="90"/>
      <c r="D25" s="91"/>
    </row>
    <row r="26" spans="1:4" ht="12.75">
      <c r="A26" s="2" t="s">
        <v>12</v>
      </c>
      <c r="B26" s="3" t="s">
        <v>2</v>
      </c>
      <c r="C26" s="3" t="s">
        <v>3</v>
      </c>
      <c r="D26" s="4" t="s">
        <v>20</v>
      </c>
    </row>
    <row r="27" spans="1:4" ht="53.25" customHeight="1">
      <c r="A27" s="5" t="s">
        <v>13</v>
      </c>
      <c r="B27" s="6">
        <v>24</v>
      </c>
      <c r="C27" s="94" t="str">
        <f>IF(AND(B27&gt;=B29),"Met PM",IF(AND(B27&gt;=B28,B27&lt;B29),"On target to meet PM","Not on target to meet PM"))</f>
        <v>Not on target to meet PM</v>
      </c>
      <c r="D27" s="133"/>
    </row>
    <row r="28" spans="1:4" ht="26.25" customHeight="1">
      <c r="A28" s="42" t="s">
        <v>51</v>
      </c>
      <c r="B28" s="6">
        <f>B29/12*6</f>
        <v>75</v>
      </c>
      <c r="C28" s="95"/>
      <c r="D28" s="134"/>
    </row>
    <row r="29" spans="1:4" ht="26.25" customHeight="1">
      <c r="A29" s="8" t="s">
        <v>14</v>
      </c>
      <c r="B29" s="6">
        <v>150</v>
      </c>
      <c r="C29" s="72"/>
      <c r="D29" s="135"/>
    </row>
    <row r="30" spans="1:4" ht="12.75">
      <c r="A30" s="2" t="s">
        <v>19</v>
      </c>
      <c r="B30" s="3" t="s">
        <v>2</v>
      </c>
      <c r="C30" s="3" t="s">
        <v>3</v>
      </c>
      <c r="D30" s="4" t="s">
        <v>20</v>
      </c>
    </row>
    <row r="31" spans="1:4" ht="53.25" customHeight="1">
      <c r="A31" s="5" t="s">
        <v>13</v>
      </c>
      <c r="B31" s="6"/>
      <c r="C31" s="130" t="s">
        <v>47</v>
      </c>
      <c r="D31" s="133"/>
    </row>
    <row r="32" spans="1:4" ht="26.25" customHeight="1">
      <c r="A32" s="42" t="s">
        <v>51</v>
      </c>
      <c r="B32" s="44">
        <f>B33/12*6</f>
        <v>0</v>
      </c>
      <c r="C32" s="131"/>
      <c r="D32" s="134"/>
    </row>
    <row r="33" spans="1:4" ht="26.25" customHeight="1">
      <c r="A33" s="5" t="s">
        <v>14</v>
      </c>
      <c r="B33" s="6"/>
      <c r="C33" s="132"/>
      <c r="D33" s="135"/>
    </row>
    <row r="34" spans="1:4" ht="12.75">
      <c r="A34" s="2" t="s">
        <v>18</v>
      </c>
      <c r="B34" s="3" t="s">
        <v>2</v>
      </c>
      <c r="C34" s="3" t="s">
        <v>3</v>
      </c>
      <c r="D34" s="4" t="s">
        <v>20</v>
      </c>
    </row>
    <row r="35" spans="1:4" ht="53.25" customHeight="1">
      <c r="A35" s="5" t="s">
        <v>13</v>
      </c>
      <c r="B35" s="6"/>
      <c r="C35" s="130" t="s">
        <v>47</v>
      </c>
      <c r="D35" s="133"/>
    </row>
    <row r="36" spans="1:4" ht="26.25" customHeight="1">
      <c r="A36" s="42" t="s">
        <v>51</v>
      </c>
      <c r="B36" s="44">
        <f>B37/12*6</f>
        <v>0</v>
      </c>
      <c r="C36" s="131"/>
      <c r="D36" s="134"/>
    </row>
    <row r="37" spans="1:4" ht="26.25" customHeight="1">
      <c r="A37" s="5" t="s">
        <v>14</v>
      </c>
      <c r="B37" s="6"/>
      <c r="C37" s="132"/>
      <c r="D37" s="135"/>
    </row>
    <row r="38" spans="1:4" ht="12.75">
      <c r="A38" s="2" t="s">
        <v>38</v>
      </c>
      <c r="B38" s="3" t="s">
        <v>2</v>
      </c>
      <c r="C38" s="3" t="s">
        <v>3</v>
      </c>
      <c r="D38" s="4" t="s">
        <v>20</v>
      </c>
    </row>
    <row r="39" spans="1:4" ht="53.25" customHeight="1">
      <c r="A39" s="5" t="s">
        <v>13</v>
      </c>
      <c r="B39" s="6"/>
      <c r="C39" s="130" t="s">
        <v>47</v>
      </c>
      <c r="D39" s="133"/>
    </row>
    <row r="40" spans="1:4" ht="26.25" customHeight="1">
      <c r="A40" s="42" t="s">
        <v>51</v>
      </c>
      <c r="B40" s="44">
        <f>B41/12*6</f>
        <v>0</v>
      </c>
      <c r="C40" s="131"/>
      <c r="D40" s="134"/>
    </row>
    <row r="41" spans="1:4" ht="40.5" customHeight="1">
      <c r="A41" s="8" t="s">
        <v>14</v>
      </c>
      <c r="B41" s="6"/>
      <c r="C41" s="132"/>
      <c r="D41" s="135"/>
    </row>
    <row r="42" ht="12.75">
      <c r="A42" s="10"/>
    </row>
    <row r="43" spans="1:4" ht="12.75">
      <c r="A43" s="89" t="s">
        <v>23</v>
      </c>
      <c r="B43" s="90"/>
      <c r="C43" s="90"/>
      <c r="D43" s="91"/>
    </row>
    <row r="44" spans="1:4" ht="12.75">
      <c r="A44" s="11" t="s">
        <v>12</v>
      </c>
      <c r="B44" s="3" t="s">
        <v>2</v>
      </c>
      <c r="C44" s="3" t="s">
        <v>3</v>
      </c>
      <c r="D44" s="4" t="s">
        <v>20</v>
      </c>
    </row>
    <row r="45" spans="1:4" ht="53.25" customHeight="1">
      <c r="A45" s="8" t="s">
        <v>13</v>
      </c>
      <c r="B45" s="6">
        <v>222</v>
      </c>
      <c r="C45" s="94" t="str">
        <f>IF(AND(B45&gt;=B47),"Met PM",IF(AND(B45&gt;=B46,B45&lt;B47),"On target to meet PM","Not on target to meet PM"))</f>
        <v>Not on target to meet PM</v>
      </c>
      <c r="D45" s="136"/>
    </row>
    <row r="46" spans="1:4" ht="26.25" customHeight="1">
      <c r="A46" s="42" t="s">
        <v>51</v>
      </c>
      <c r="B46" s="6">
        <f>B47/12*6</f>
        <v>235000</v>
      </c>
      <c r="C46" s="95"/>
      <c r="D46" s="137"/>
    </row>
    <row r="47" spans="1:4" ht="26.25" customHeight="1">
      <c r="A47" s="8" t="s">
        <v>14</v>
      </c>
      <c r="B47" s="6">
        <v>470000</v>
      </c>
      <c r="C47" s="72"/>
      <c r="D47" s="138"/>
    </row>
    <row r="48" spans="1:4" ht="12.75">
      <c r="A48" s="2" t="s">
        <v>19</v>
      </c>
      <c r="B48" s="3" t="s">
        <v>2</v>
      </c>
      <c r="C48" s="3" t="s">
        <v>3</v>
      </c>
      <c r="D48" s="4" t="s">
        <v>20</v>
      </c>
    </row>
    <row r="49" spans="1:4" ht="53.25" customHeight="1">
      <c r="A49" s="5" t="s">
        <v>13</v>
      </c>
      <c r="B49" s="6">
        <v>98737</v>
      </c>
      <c r="C49" s="82" t="str">
        <f>IF(AND(B49&gt;=B51),"Met PM",IF(AND(B49&gt;=B50,B49&lt;B51),"On target to meet PM","Not on target to meet PM"))</f>
        <v>Met PM</v>
      </c>
      <c r="D49" s="133"/>
    </row>
    <row r="50" spans="1:4" ht="26.25" customHeight="1">
      <c r="A50" s="42" t="s">
        <v>51</v>
      </c>
      <c r="B50" s="6">
        <f>B51/12*6</f>
        <v>36000</v>
      </c>
      <c r="C50" s="83"/>
      <c r="D50" s="134"/>
    </row>
    <row r="51" spans="1:4" ht="26.25" customHeight="1">
      <c r="A51" s="5" t="s">
        <v>14</v>
      </c>
      <c r="B51" s="6">
        <v>72000</v>
      </c>
      <c r="C51" s="84"/>
      <c r="D51" s="135"/>
    </row>
    <row r="52" spans="1:4" ht="12.75">
      <c r="A52" s="2" t="s">
        <v>18</v>
      </c>
      <c r="B52" s="3" t="s">
        <v>2</v>
      </c>
      <c r="C52" s="3" t="s">
        <v>3</v>
      </c>
      <c r="D52" s="4" t="s">
        <v>20</v>
      </c>
    </row>
    <row r="53" spans="1:4" ht="53.25" customHeight="1">
      <c r="A53" s="5" t="s">
        <v>13</v>
      </c>
      <c r="B53" s="6">
        <v>65333</v>
      </c>
      <c r="C53" s="82" t="str">
        <f>IF(AND(B53&gt;=B55),"Met PM",IF(AND(B53&gt;=B54,B53&lt;B55),"On target to meet PM","Not on target to meet PM"))</f>
        <v>Met PM</v>
      </c>
      <c r="D53" s="133"/>
    </row>
    <row r="54" spans="1:4" ht="26.25" customHeight="1">
      <c r="A54" s="42" t="s">
        <v>51</v>
      </c>
      <c r="B54" s="6">
        <f>B55/12*6</f>
        <v>19000</v>
      </c>
      <c r="C54" s="83"/>
      <c r="D54" s="134"/>
    </row>
    <row r="55" spans="1:4" ht="26.25" customHeight="1">
      <c r="A55" s="5" t="s">
        <v>14</v>
      </c>
      <c r="B55" s="6">
        <v>38000</v>
      </c>
      <c r="C55" s="84"/>
      <c r="D55" s="135"/>
    </row>
    <row r="56" spans="1:4" ht="12.75">
      <c r="A56" s="2" t="s">
        <v>38</v>
      </c>
      <c r="B56" s="3" t="s">
        <v>2</v>
      </c>
      <c r="C56" s="3" t="s">
        <v>3</v>
      </c>
      <c r="D56" s="4" t="s">
        <v>20</v>
      </c>
    </row>
    <row r="57" spans="1:4" ht="53.25" customHeight="1">
      <c r="A57" s="5" t="s">
        <v>13</v>
      </c>
      <c r="B57" s="6">
        <v>134</v>
      </c>
      <c r="C57" s="82" t="str">
        <f>IF(AND(B57&gt;=B59),"Met PM",IF(AND(B57&gt;=B58,B57&lt;B59),"On target to meet PM","Not on target to meet PM"))</f>
        <v>On target to meet PM</v>
      </c>
      <c r="D57" s="92"/>
    </row>
    <row r="58" spans="1:4" ht="26.25" customHeight="1">
      <c r="A58" s="42" t="s">
        <v>51</v>
      </c>
      <c r="B58" s="6">
        <f>B59/12*6</f>
        <v>125</v>
      </c>
      <c r="C58" s="83"/>
      <c r="D58" s="92"/>
    </row>
    <row r="59" spans="1:4" ht="26.25" customHeight="1">
      <c r="A59" s="5" t="s">
        <v>14</v>
      </c>
      <c r="B59" s="6">
        <v>250</v>
      </c>
      <c r="C59" s="84"/>
      <c r="D59" s="93"/>
    </row>
    <row r="60" ht="12.75">
      <c r="A60" s="13"/>
    </row>
    <row r="61" spans="1:4" ht="12.75">
      <c r="A61" s="89" t="s">
        <v>24</v>
      </c>
      <c r="B61" s="90"/>
      <c r="C61" s="90"/>
      <c r="D61" s="91"/>
    </row>
    <row r="62" spans="1:4" ht="12.75">
      <c r="A62" s="11" t="s">
        <v>12</v>
      </c>
      <c r="B62" s="3" t="s">
        <v>2</v>
      </c>
      <c r="C62" s="3" t="s">
        <v>3</v>
      </c>
      <c r="D62" s="4" t="s">
        <v>20</v>
      </c>
    </row>
    <row r="63" spans="1:4" ht="53.25" customHeight="1">
      <c r="A63" s="8" t="s">
        <v>13</v>
      </c>
      <c r="B63" s="6">
        <v>0</v>
      </c>
      <c r="C63" s="94" t="str">
        <f>IF(AND(B63&gt;=B66),"Met PM",IF(AND(B64-C65&lt;=B63,B63&gt;=B64-C65),"On target to meet PM","Not on target to meet PM"))</f>
        <v>Not on target to meet PM</v>
      </c>
      <c r="D63" s="109"/>
    </row>
    <row r="64" spans="1:4" ht="26.25" customHeight="1">
      <c r="A64" s="42" t="s">
        <v>51</v>
      </c>
      <c r="B64" s="45">
        <f>B66/12*6</f>
        <v>75</v>
      </c>
      <c r="C64" s="95"/>
      <c r="D64" s="92"/>
    </row>
    <row r="65" spans="1:4" ht="26.25" customHeight="1" hidden="1">
      <c r="A65" s="42"/>
      <c r="B65" s="54">
        <v>0.1</v>
      </c>
      <c r="C65" s="50">
        <f>B64*B65</f>
        <v>7.5</v>
      </c>
      <c r="D65" s="92"/>
    </row>
    <row r="66" spans="1:4" ht="26.25" customHeight="1">
      <c r="A66" s="8" t="s">
        <v>14</v>
      </c>
      <c r="B66" s="6">
        <v>150</v>
      </c>
      <c r="C66" s="52"/>
      <c r="D66" s="93"/>
    </row>
    <row r="67" spans="1:4" ht="12.75">
      <c r="A67" s="2" t="s">
        <v>19</v>
      </c>
      <c r="B67" s="3" t="s">
        <v>2</v>
      </c>
      <c r="C67" s="3" t="s">
        <v>3</v>
      </c>
      <c r="D67" s="4" t="s">
        <v>20</v>
      </c>
    </row>
    <row r="68" spans="1:4" ht="53.25" customHeight="1">
      <c r="A68" s="5" t="s">
        <v>13</v>
      </c>
      <c r="B68" s="6"/>
      <c r="C68" s="130" t="s">
        <v>47</v>
      </c>
      <c r="D68" s="133"/>
    </row>
    <row r="69" spans="1:4" ht="26.25" customHeight="1">
      <c r="A69" s="42" t="s">
        <v>51</v>
      </c>
      <c r="B69" s="44">
        <f>B70/12*6</f>
        <v>0</v>
      </c>
      <c r="C69" s="131"/>
      <c r="D69" s="134"/>
    </row>
    <row r="70" spans="1:4" ht="26.25" customHeight="1">
      <c r="A70" s="5" t="s">
        <v>14</v>
      </c>
      <c r="B70" s="6"/>
      <c r="C70" s="132"/>
      <c r="D70" s="135"/>
    </row>
    <row r="71" spans="1:4" ht="12.75">
      <c r="A71" s="2" t="s">
        <v>18</v>
      </c>
      <c r="B71" s="3" t="s">
        <v>2</v>
      </c>
      <c r="C71" s="3" t="s">
        <v>3</v>
      </c>
      <c r="D71" s="4" t="s">
        <v>20</v>
      </c>
    </row>
    <row r="72" spans="1:4" ht="53.25" customHeight="1">
      <c r="A72" s="5" t="s">
        <v>13</v>
      </c>
      <c r="B72" s="6"/>
      <c r="C72" s="130" t="s">
        <v>47</v>
      </c>
      <c r="D72" s="133"/>
    </row>
    <row r="73" spans="1:4" ht="26.25" customHeight="1">
      <c r="A73" s="42" t="s">
        <v>51</v>
      </c>
      <c r="B73" s="44">
        <f>B74/12*6</f>
        <v>0</v>
      </c>
      <c r="C73" s="131"/>
      <c r="D73" s="134"/>
    </row>
    <row r="74" spans="1:4" ht="26.25" customHeight="1">
      <c r="A74" s="5" t="s">
        <v>14</v>
      </c>
      <c r="B74" s="6"/>
      <c r="C74" s="132"/>
      <c r="D74" s="135"/>
    </row>
    <row r="75" spans="1:4" ht="12.75">
      <c r="A75" s="2" t="s">
        <v>38</v>
      </c>
      <c r="B75" s="3" t="s">
        <v>2</v>
      </c>
      <c r="C75" s="3" t="s">
        <v>3</v>
      </c>
      <c r="D75" s="4" t="s">
        <v>20</v>
      </c>
    </row>
    <row r="76" spans="1:4" ht="53.25" customHeight="1">
      <c r="A76" s="5" t="s">
        <v>13</v>
      </c>
      <c r="B76" s="6"/>
      <c r="C76" s="130" t="s">
        <v>47</v>
      </c>
      <c r="D76" s="133"/>
    </row>
    <row r="77" spans="1:4" ht="26.25" customHeight="1">
      <c r="A77" s="42" t="s">
        <v>51</v>
      </c>
      <c r="B77" s="44">
        <f>B78/12*6</f>
        <v>0</v>
      </c>
      <c r="C77" s="131"/>
      <c r="D77" s="134"/>
    </row>
    <row r="78" spans="1:4" ht="26.25" customHeight="1">
      <c r="A78" s="5" t="s">
        <v>14</v>
      </c>
      <c r="B78" s="6"/>
      <c r="C78" s="132"/>
      <c r="D78" s="135"/>
    </row>
    <row r="79" ht="12.75">
      <c r="A79" s="12"/>
    </row>
    <row r="80" spans="1:4" ht="12.75">
      <c r="A80" s="88" t="s">
        <v>58</v>
      </c>
      <c r="B80" s="88"/>
      <c r="C80" s="88"/>
      <c r="D80" s="88"/>
    </row>
    <row r="81" ht="12.75">
      <c r="A81" s="12"/>
    </row>
    <row r="82" spans="1:4" ht="12.75">
      <c r="A82" s="89" t="s">
        <v>16</v>
      </c>
      <c r="B82" s="90"/>
      <c r="C82" s="90"/>
      <c r="D82" s="91"/>
    </row>
    <row r="83" spans="1:4" ht="12.75">
      <c r="A83" s="11" t="s">
        <v>12</v>
      </c>
      <c r="B83" s="3" t="s">
        <v>2</v>
      </c>
      <c r="C83" s="3" t="s">
        <v>3</v>
      </c>
      <c r="D83" s="4" t="s">
        <v>20</v>
      </c>
    </row>
    <row r="84" spans="1:4" ht="53.25" customHeight="1">
      <c r="A84" s="14" t="s">
        <v>13</v>
      </c>
      <c r="B84" s="6">
        <v>40</v>
      </c>
      <c r="C84" s="94" t="str">
        <f>IF(AND(B84&gt;=B87),"Met PM",IF(AND(B84&gt;=B85-C86,B84&lt;B87),"On target to meet PM","Not on target to meet PM"))</f>
        <v>Not on target to meet PM</v>
      </c>
      <c r="D84" s="92"/>
    </row>
    <row r="85" spans="1:4" ht="26.25" customHeight="1">
      <c r="A85" s="42" t="s">
        <v>51</v>
      </c>
      <c r="B85" s="6">
        <f>B87/12*6</f>
        <v>50</v>
      </c>
      <c r="C85" s="95"/>
      <c r="D85" s="92"/>
    </row>
    <row r="86" spans="1:4" ht="26.25" customHeight="1" hidden="1">
      <c r="A86" s="42"/>
      <c r="B86" s="54">
        <v>0.05</v>
      </c>
      <c r="C86" s="57">
        <f>B86*B85</f>
        <v>2.5</v>
      </c>
      <c r="D86" s="92"/>
    </row>
    <row r="87" spans="1:4" ht="26.25" customHeight="1">
      <c r="A87" s="14" t="s">
        <v>14</v>
      </c>
      <c r="B87" s="6">
        <v>100</v>
      </c>
      <c r="C87" s="53"/>
      <c r="D87" s="93"/>
    </row>
    <row r="88" ht="12.75">
      <c r="A88" s="12"/>
    </row>
    <row r="89" spans="1:4" ht="12.75">
      <c r="A89" s="88" t="s">
        <v>60</v>
      </c>
      <c r="B89" s="88"/>
      <c r="C89" s="88"/>
      <c r="D89" s="88"/>
    </row>
    <row r="90" ht="12.75">
      <c r="A90" s="12"/>
    </row>
    <row r="91" spans="1:4" ht="38.25" customHeight="1">
      <c r="A91" s="85" t="s">
        <v>70</v>
      </c>
      <c r="B91" s="85"/>
      <c r="C91" s="85"/>
      <c r="D91" s="85"/>
    </row>
    <row r="121" spans="1:4" ht="12.75">
      <c r="A121" s="12"/>
      <c r="B121" s="12"/>
      <c r="C121" s="12"/>
      <c r="D121" s="12"/>
    </row>
  </sheetData>
  <sheetProtection sheet="1" objects="1" scenarios="1"/>
  <protectedRanges>
    <protectedRange sqref="D8 D13 D17 D21 D27 D31 D35 D39 D45 D49 D53 D57 D63 D68 D72 D76 D84" name="Range1"/>
  </protectedRanges>
  <mergeCells count="47">
    <mergeCell ref="C76:C78"/>
    <mergeCell ref="D76:D78"/>
    <mergeCell ref="C57:C59"/>
    <mergeCell ref="D57:D59"/>
    <mergeCell ref="C68:C70"/>
    <mergeCell ref="D68:D70"/>
    <mergeCell ref="C72:C74"/>
    <mergeCell ref="D72:D74"/>
    <mergeCell ref="C63:C64"/>
    <mergeCell ref="C53:C55"/>
    <mergeCell ref="D53:D55"/>
    <mergeCell ref="D63:D66"/>
    <mergeCell ref="D39:D41"/>
    <mergeCell ref="C45:C47"/>
    <mergeCell ref="D45:D47"/>
    <mergeCell ref="C49:C51"/>
    <mergeCell ref="D49:D51"/>
    <mergeCell ref="A80:D80"/>
    <mergeCell ref="A82:D82"/>
    <mergeCell ref="D84:D87"/>
    <mergeCell ref="D8:D11"/>
    <mergeCell ref="D13:D15"/>
    <mergeCell ref="C17:C19"/>
    <mergeCell ref="D17:D19"/>
    <mergeCell ref="C21:C23"/>
    <mergeCell ref="D21:D23"/>
    <mergeCell ref="C27:C29"/>
    <mergeCell ref="C35:C37"/>
    <mergeCell ref="D35:D37"/>
    <mergeCell ref="C39:C41"/>
    <mergeCell ref="A1:D1"/>
    <mergeCell ref="A3:C3"/>
    <mergeCell ref="A4:C4"/>
    <mergeCell ref="D3:D4"/>
    <mergeCell ref="A2:D2"/>
    <mergeCell ref="A6:D6"/>
    <mergeCell ref="D27:D29"/>
    <mergeCell ref="C8:C9"/>
    <mergeCell ref="C13:C14"/>
    <mergeCell ref="C84:C85"/>
    <mergeCell ref="A91:D91"/>
    <mergeCell ref="A89:D89"/>
    <mergeCell ref="A25:D25"/>
    <mergeCell ref="A43:D43"/>
    <mergeCell ref="A61:D61"/>
    <mergeCell ref="C31:C33"/>
    <mergeCell ref="D31:D33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3" manualBreakCount="3">
    <brk id="24" max="255" man="1"/>
    <brk id="47" max="255" man="1"/>
    <brk id="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="8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26</v>
      </c>
      <c r="B2" s="98"/>
      <c r="C2" s="98"/>
      <c r="D2" s="99"/>
    </row>
    <row r="3" spans="1:4" ht="60" customHeight="1">
      <c r="A3" s="100" t="s">
        <v>4</v>
      </c>
      <c r="B3" s="101"/>
      <c r="C3" s="102"/>
      <c r="D3" s="103" t="s">
        <v>69</v>
      </c>
    </row>
    <row r="4" spans="1:4" ht="84.75" customHeight="1">
      <c r="A4" s="100" t="s">
        <v>5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0</v>
      </c>
      <c r="C8" s="94" t="str">
        <f>IF(AND(B8&gt;=B11),"Met PM",IF(AND(B8&gt;=B9-C10,B8&lt;B11),"On target to meet PM","Not on target to meet PM"))</f>
        <v>Not on target to meet PM</v>
      </c>
      <c r="D8" s="92"/>
    </row>
    <row r="9" spans="1:4" ht="26.25" customHeight="1">
      <c r="A9" s="42" t="s">
        <v>51</v>
      </c>
      <c r="B9" s="6">
        <f>B11/12*6</f>
        <v>75</v>
      </c>
      <c r="C9" s="95"/>
      <c r="D9" s="92"/>
    </row>
    <row r="10" spans="1:4" ht="26.25" customHeight="1" hidden="1">
      <c r="A10" s="42"/>
      <c r="B10" s="54">
        <v>0.1</v>
      </c>
      <c r="C10" s="50">
        <f>B9*B10</f>
        <v>7.5</v>
      </c>
      <c r="D10" s="92"/>
    </row>
    <row r="11" spans="1:4" ht="26.25" customHeight="1">
      <c r="A11" s="5" t="s">
        <v>14</v>
      </c>
      <c r="B11" s="6">
        <v>150</v>
      </c>
      <c r="C11" s="51"/>
      <c r="D11" s="93"/>
    </row>
    <row r="12" spans="1:4" ht="12.75">
      <c r="A12" s="2" t="s">
        <v>19</v>
      </c>
      <c r="B12" s="3" t="s">
        <v>2</v>
      </c>
      <c r="C12" s="3" t="s">
        <v>3</v>
      </c>
      <c r="D12" s="4" t="s">
        <v>20</v>
      </c>
    </row>
    <row r="13" spans="1:4" ht="53.25" customHeight="1">
      <c r="A13" s="5" t="s">
        <v>13</v>
      </c>
      <c r="B13" s="6">
        <v>2220</v>
      </c>
      <c r="C13" s="82" t="str">
        <f>IF(AND(B13&gt;=B15),"Met PM",IF(AND(B13&gt;=B14,B13&lt;B15),"On target to meet PM","Not on target to meet PM"))</f>
        <v>Met PM</v>
      </c>
      <c r="D13" s="92"/>
    </row>
    <row r="14" spans="1:4" ht="26.25" customHeight="1">
      <c r="A14" s="42" t="s">
        <v>51</v>
      </c>
      <c r="B14" s="45">
        <f>B15/12*6</f>
        <v>325</v>
      </c>
      <c r="C14" s="83"/>
      <c r="D14" s="92"/>
    </row>
    <row r="15" spans="1:4" ht="26.25" customHeight="1">
      <c r="A15" s="5" t="s">
        <v>14</v>
      </c>
      <c r="B15" s="6">
        <v>650</v>
      </c>
      <c r="C15" s="84"/>
      <c r="D15" s="93"/>
    </row>
    <row r="16" spans="1:4" ht="12.75">
      <c r="A16" s="2" t="s">
        <v>36</v>
      </c>
      <c r="B16" s="3" t="s">
        <v>2</v>
      </c>
      <c r="C16" s="3" t="s">
        <v>3</v>
      </c>
      <c r="D16" s="4" t="s">
        <v>20</v>
      </c>
    </row>
    <row r="17" spans="1:4" ht="53.25" customHeight="1">
      <c r="A17" s="5" t="s">
        <v>13</v>
      </c>
      <c r="B17" s="6">
        <v>2220</v>
      </c>
      <c r="C17" s="82" t="str">
        <f>IF(AND(B17&gt;=B19),"Met PM",IF(AND(B17&gt;=B18,B17&lt;B19),"On target to meet PM","Not on target to meet PM"))</f>
        <v>Met PM</v>
      </c>
      <c r="D17" s="92"/>
    </row>
    <row r="18" spans="1:4" ht="26.25" customHeight="1">
      <c r="A18" s="42" t="s">
        <v>51</v>
      </c>
      <c r="B18" s="6">
        <f>B19/12*6</f>
        <v>325</v>
      </c>
      <c r="C18" s="83"/>
      <c r="D18" s="92"/>
    </row>
    <row r="19" spans="1:4" ht="26.25" customHeight="1">
      <c r="A19" s="5" t="s">
        <v>14</v>
      </c>
      <c r="B19" s="6">
        <v>650</v>
      </c>
      <c r="C19" s="84"/>
      <c r="D19" s="93"/>
    </row>
    <row r="20" spans="1:4" ht="12.75">
      <c r="A20" s="2" t="s">
        <v>18</v>
      </c>
      <c r="B20" s="37" t="s">
        <v>2</v>
      </c>
      <c r="C20" s="33" t="s">
        <v>3</v>
      </c>
      <c r="D20" s="34" t="s">
        <v>20</v>
      </c>
    </row>
    <row r="21" spans="1:4" ht="53.25" customHeight="1">
      <c r="A21" s="5" t="s">
        <v>13</v>
      </c>
      <c r="B21" s="6">
        <v>0</v>
      </c>
      <c r="C21" s="94" t="str">
        <f>IF(AND(B21&gt;=B24),"Met PM",IF(AND(B22-C23&lt;=B21,B21&gt;=B22-C23),"On target to meet PM","Not on target to meet PM"))</f>
        <v>Not on target to meet PM</v>
      </c>
      <c r="D21" s="109"/>
    </row>
    <row r="22" spans="1:4" ht="25.5" customHeight="1">
      <c r="A22" s="42" t="s">
        <v>51</v>
      </c>
      <c r="B22" s="6">
        <f>B24/12*6</f>
        <v>75</v>
      </c>
      <c r="C22" s="95"/>
      <c r="D22" s="92"/>
    </row>
    <row r="23" spans="1:4" ht="25.5" customHeight="1" hidden="1">
      <c r="A23" s="68"/>
      <c r="B23" s="69">
        <v>0.1</v>
      </c>
      <c r="C23" s="50">
        <f>B22*B23</f>
        <v>7.5</v>
      </c>
      <c r="D23" s="92"/>
    </row>
    <row r="24" spans="1:4" ht="26.25" customHeight="1">
      <c r="A24" s="70" t="s">
        <v>14</v>
      </c>
      <c r="B24" s="71">
        <v>150</v>
      </c>
      <c r="C24" s="52"/>
      <c r="D24" s="93"/>
    </row>
    <row r="25" spans="1:4" ht="12.75">
      <c r="A25" s="2" t="s">
        <v>38</v>
      </c>
      <c r="B25" s="3" t="s">
        <v>2</v>
      </c>
      <c r="C25" s="3" t="s">
        <v>3</v>
      </c>
      <c r="D25" s="4" t="s">
        <v>20</v>
      </c>
    </row>
    <row r="26" spans="1:4" ht="53.25" customHeight="1">
      <c r="A26" s="5" t="s">
        <v>13</v>
      </c>
      <c r="B26" s="6">
        <v>997</v>
      </c>
      <c r="C26" s="82" t="str">
        <f>IF(AND(B26&gt;=B29),"Met PM",IF(AND(B27-C28&lt;=B26,B26&gt;=B27-C28),"On target to meet PM","Not on target to meet PM"))</f>
        <v>Met PM</v>
      </c>
      <c r="D26" s="109"/>
    </row>
    <row r="27" spans="1:4" ht="23.25" customHeight="1">
      <c r="A27" s="42" t="s">
        <v>51</v>
      </c>
      <c r="B27" s="6">
        <f>B29/12*6</f>
        <v>275</v>
      </c>
      <c r="C27" s="110"/>
      <c r="D27" s="92"/>
    </row>
    <row r="28" spans="1:4" ht="12.75" customHeight="1" hidden="1">
      <c r="A28" s="42"/>
      <c r="B28" s="54">
        <v>0.1</v>
      </c>
      <c r="C28" s="50">
        <f>B27*B28</f>
        <v>27.5</v>
      </c>
      <c r="D28" s="92"/>
    </row>
    <row r="29" spans="1:4" ht="26.25" customHeight="1">
      <c r="A29" s="5" t="s">
        <v>14</v>
      </c>
      <c r="B29" s="6">
        <v>550</v>
      </c>
      <c r="C29" s="52"/>
      <c r="D29" s="93"/>
    </row>
    <row r="30" spans="1:2" ht="12.75">
      <c r="A30" s="7"/>
      <c r="B30" s="1"/>
    </row>
    <row r="31" spans="1:4" ht="12.75">
      <c r="A31" s="89" t="s">
        <v>22</v>
      </c>
      <c r="B31" s="90"/>
      <c r="C31" s="90"/>
      <c r="D31" s="91"/>
    </row>
    <row r="32" spans="1:4" ht="12.75">
      <c r="A32" s="2" t="s">
        <v>12</v>
      </c>
      <c r="B32" s="3" t="s">
        <v>2</v>
      </c>
      <c r="C32" s="3" t="s">
        <v>3</v>
      </c>
      <c r="D32" s="4" t="s">
        <v>20</v>
      </c>
    </row>
    <row r="33" spans="1:4" ht="53.25" customHeight="1">
      <c r="A33" s="5" t="s">
        <v>13</v>
      </c>
      <c r="B33" s="6"/>
      <c r="C33" s="106" t="s">
        <v>40</v>
      </c>
      <c r="D33" s="92"/>
    </row>
    <row r="34" spans="1:4" ht="26.25" customHeight="1">
      <c r="A34" s="42" t="s">
        <v>51</v>
      </c>
      <c r="B34" s="6"/>
      <c r="C34" s="107"/>
      <c r="D34" s="92"/>
    </row>
    <row r="35" spans="1:4" ht="26.25" customHeight="1">
      <c r="A35" s="8" t="s">
        <v>14</v>
      </c>
      <c r="B35" s="6"/>
      <c r="C35" s="108"/>
      <c r="D35" s="93"/>
    </row>
    <row r="36" spans="1:4" ht="12.75">
      <c r="A36" s="2" t="s">
        <v>19</v>
      </c>
      <c r="B36" s="3" t="s">
        <v>2</v>
      </c>
      <c r="C36" s="3" t="s">
        <v>3</v>
      </c>
      <c r="D36" s="4" t="s">
        <v>20</v>
      </c>
    </row>
    <row r="37" spans="1:4" ht="53.25" customHeight="1">
      <c r="A37" s="5" t="s">
        <v>13</v>
      </c>
      <c r="B37" s="6">
        <v>21</v>
      </c>
      <c r="C37" s="94" t="str">
        <f>IF(AND(B37&gt;=B40),"Met PM",IF(AND(B37&gt;=B38-C39,B37&lt;B40),"On target to meet PM","Not on target to meet PM"))</f>
        <v>Not on target to meet PM</v>
      </c>
      <c r="D37" s="92"/>
    </row>
    <row r="38" spans="1:4" ht="26.25" customHeight="1">
      <c r="A38" s="42" t="s">
        <v>51</v>
      </c>
      <c r="B38" s="45">
        <f>B40/12*6</f>
        <v>25</v>
      </c>
      <c r="C38" s="95"/>
      <c r="D38" s="92"/>
    </row>
    <row r="39" spans="1:4" ht="40.5" customHeight="1" hidden="1">
      <c r="A39" s="42"/>
      <c r="B39" s="54">
        <v>0.1</v>
      </c>
      <c r="C39" s="50">
        <f>B38*B39</f>
        <v>2.5</v>
      </c>
      <c r="D39" s="92"/>
    </row>
    <row r="40" spans="1:4" ht="26.25" customHeight="1">
      <c r="A40" s="8" t="s">
        <v>14</v>
      </c>
      <c r="B40" s="6">
        <v>50</v>
      </c>
      <c r="C40" s="53"/>
      <c r="D40" s="93"/>
    </row>
    <row r="41" spans="1:4" ht="12.75">
      <c r="A41" s="2" t="s">
        <v>36</v>
      </c>
      <c r="B41" s="3" t="s">
        <v>2</v>
      </c>
      <c r="C41" s="3" t="s">
        <v>3</v>
      </c>
      <c r="D41" s="4" t="s">
        <v>20</v>
      </c>
    </row>
    <row r="42" spans="1:4" ht="53.25" customHeight="1">
      <c r="A42" s="5" t="s">
        <v>13</v>
      </c>
      <c r="B42" s="6">
        <v>21</v>
      </c>
      <c r="C42" s="94" t="str">
        <f>IF(AND(B42&gt;=B45),"Met PM",IF(AND(B42&gt;=B43-C44,B42&lt;B45),"On target to meet PM","Not on target to meet PM"))</f>
        <v>Not on target to meet PM</v>
      </c>
      <c r="D42" s="92"/>
    </row>
    <row r="43" spans="1:4" ht="26.25" customHeight="1">
      <c r="A43" s="42" t="s">
        <v>51</v>
      </c>
      <c r="B43" s="6">
        <f>B45/12*6</f>
        <v>25</v>
      </c>
      <c r="C43" s="95"/>
      <c r="D43" s="92"/>
    </row>
    <row r="44" spans="1:4" ht="26.25" customHeight="1" hidden="1">
      <c r="A44" s="42"/>
      <c r="B44" s="54">
        <v>0.1</v>
      </c>
      <c r="C44" s="57">
        <f>B44*B43</f>
        <v>2.5</v>
      </c>
      <c r="D44" s="92"/>
    </row>
    <row r="45" spans="1:4" ht="26.25" customHeight="1">
      <c r="A45" s="8" t="s">
        <v>14</v>
      </c>
      <c r="B45" s="6">
        <v>50</v>
      </c>
      <c r="C45" s="53"/>
      <c r="D45" s="93"/>
    </row>
    <row r="46" spans="1:4" ht="12.75">
      <c r="A46" s="2" t="s">
        <v>18</v>
      </c>
      <c r="B46" s="3" t="s">
        <v>2</v>
      </c>
      <c r="C46" s="3" t="s">
        <v>3</v>
      </c>
      <c r="D46" s="4" t="s">
        <v>20</v>
      </c>
    </row>
    <row r="47" spans="1:4" ht="53.25" customHeight="1">
      <c r="A47" s="5" t="s">
        <v>13</v>
      </c>
      <c r="B47" s="6"/>
      <c r="C47" s="106" t="s">
        <v>40</v>
      </c>
      <c r="D47" s="92"/>
    </row>
    <row r="48" spans="1:4" ht="26.25" customHeight="1">
      <c r="A48" s="42" t="s">
        <v>51</v>
      </c>
      <c r="B48" s="44">
        <f>B49/12*6</f>
        <v>0</v>
      </c>
      <c r="C48" s="107"/>
      <c r="D48" s="92"/>
    </row>
    <row r="49" spans="1:4" ht="26.25" customHeight="1">
      <c r="A49" s="8" t="s">
        <v>14</v>
      </c>
      <c r="B49" s="6"/>
      <c r="C49" s="108"/>
      <c r="D49" s="93"/>
    </row>
    <row r="50" spans="1:4" ht="12.75">
      <c r="A50" s="2" t="s">
        <v>38</v>
      </c>
      <c r="B50" s="3" t="s">
        <v>2</v>
      </c>
      <c r="C50" s="3" t="s">
        <v>3</v>
      </c>
      <c r="D50" s="4" t="s">
        <v>20</v>
      </c>
    </row>
    <row r="51" spans="1:4" ht="53.25" customHeight="1">
      <c r="A51" s="5" t="s">
        <v>13</v>
      </c>
      <c r="B51" s="6"/>
      <c r="C51" s="106" t="s">
        <v>40</v>
      </c>
      <c r="D51" s="92"/>
    </row>
    <row r="52" spans="1:4" ht="26.25" customHeight="1">
      <c r="A52" s="42" t="s">
        <v>51</v>
      </c>
      <c r="B52" s="44">
        <f>B53/12*6</f>
        <v>0</v>
      </c>
      <c r="C52" s="107"/>
      <c r="D52" s="92"/>
    </row>
    <row r="53" spans="1:4" ht="26.25" customHeight="1">
      <c r="A53" s="8" t="s">
        <v>14</v>
      </c>
      <c r="B53" s="6"/>
      <c r="C53" s="108"/>
      <c r="D53" s="93"/>
    </row>
    <row r="54" spans="1:4" ht="12.75">
      <c r="A54" s="9"/>
      <c r="B54" s="23"/>
      <c r="C54" s="24"/>
      <c r="D54" s="25"/>
    </row>
    <row r="55" spans="1:4" ht="12.75">
      <c r="A55" s="16" t="s">
        <v>23</v>
      </c>
      <c r="B55" s="17"/>
      <c r="C55" s="17"/>
      <c r="D55" s="18"/>
    </row>
    <row r="56" spans="1:4" ht="12.75">
      <c r="A56" s="11" t="s">
        <v>12</v>
      </c>
      <c r="B56" s="3" t="s">
        <v>2</v>
      </c>
      <c r="C56" s="3" t="s">
        <v>3</v>
      </c>
      <c r="D56" s="4" t="s">
        <v>20</v>
      </c>
    </row>
    <row r="57" spans="1:4" ht="53.25" customHeight="1">
      <c r="A57" s="8" t="s">
        <v>13</v>
      </c>
      <c r="B57" s="6">
        <v>535</v>
      </c>
      <c r="C57" s="94" t="str">
        <f>IF(AND(B57&gt;=B59),"Met PM",IF(AND(B57&gt;=B58,B57&lt;B59),"On target to meet PM","Not on target to meet PM"))</f>
        <v>Not on target to meet PM</v>
      </c>
      <c r="D57" s="92"/>
    </row>
    <row r="58" spans="1:4" ht="26.25" customHeight="1">
      <c r="A58" s="42" t="s">
        <v>51</v>
      </c>
      <c r="B58" s="6">
        <f>B59/12*6</f>
        <v>73600</v>
      </c>
      <c r="C58" s="95"/>
      <c r="D58" s="92"/>
    </row>
    <row r="59" spans="1:4" ht="26.25" customHeight="1">
      <c r="A59" s="8" t="s">
        <v>14</v>
      </c>
      <c r="B59" s="6">
        <v>147200</v>
      </c>
      <c r="C59" s="51"/>
      <c r="D59" s="93"/>
    </row>
    <row r="60" spans="1:4" ht="12.75">
      <c r="A60" s="11" t="s">
        <v>19</v>
      </c>
      <c r="B60" s="3" t="s">
        <v>2</v>
      </c>
      <c r="C60" s="3" t="s">
        <v>3</v>
      </c>
      <c r="D60" s="4" t="s">
        <v>20</v>
      </c>
    </row>
    <row r="61" spans="1:4" ht="53.25" customHeight="1">
      <c r="A61" s="8" t="s">
        <v>13</v>
      </c>
      <c r="B61" s="6">
        <v>3265</v>
      </c>
      <c r="C61" s="94" t="str">
        <f>IF(AND(B61&gt;=B63),"Met PM",IF(AND(B61&gt;=B62,B61&lt;B63),"On target to meet PM","Not on target to meet PM"))</f>
        <v>Not on target to meet PM</v>
      </c>
      <c r="D61" s="92"/>
    </row>
    <row r="62" spans="1:4" ht="26.25" customHeight="1">
      <c r="A62" s="42" t="s">
        <v>51</v>
      </c>
      <c r="B62" s="6">
        <f>B63/12*6</f>
        <v>72500</v>
      </c>
      <c r="C62" s="95"/>
      <c r="D62" s="92"/>
    </row>
    <row r="63" spans="1:4" ht="26.25" customHeight="1">
      <c r="A63" s="8" t="s">
        <v>14</v>
      </c>
      <c r="B63" s="6">
        <v>145000</v>
      </c>
      <c r="C63" s="51"/>
      <c r="D63" s="93"/>
    </row>
    <row r="64" spans="1:4" ht="12.75">
      <c r="A64" s="11" t="s">
        <v>36</v>
      </c>
      <c r="B64" s="3" t="s">
        <v>2</v>
      </c>
      <c r="C64" s="3" t="s">
        <v>3</v>
      </c>
      <c r="D64" s="4" t="s">
        <v>20</v>
      </c>
    </row>
    <row r="65" spans="1:4" ht="53.25" customHeight="1">
      <c r="A65" s="8" t="s">
        <v>13</v>
      </c>
      <c r="B65" s="6">
        <v>3265</v>
      </c>
      <c r="C65" s="82" t="str">
        <f>IF(AND(B65&gt;=B67),"Met PM",IF(AND(B65&gt;=B66,B65&lt;B67),"On target to meet PM","Not on target to meet PM"))</f>
        <v>Met PM</v>
      </c>
      <c r="D65" s="92"/>
    </row>
    <row r="66" spans="1:4" ht="26.25" customHeight="1">
      <c r="A66" s="42" t="s">
        <v>51</v>
      </c>
      <c r="B66" s="6">
        <f>B67/12*6</f>
        <v>1000</v>
      </c>
      <c r="C66" s="83"/>
      <c r="D66" s="92"/>
    </row>
    <row r="67" spans="1:4" ht="26.25" customHeight="1">
      <c r="A67" s="8" t="s">
        <v>14</v>
      </c>
      <c r="B67" s="6">
        <v>2000</v>
      </c>
      <c r="C67" s="84"/>
      <c r="D67" s="93"/>
    </row>
    <row r="68" spans="1:4" ht="12.75">
      <c r="A68" s="11" t="s">
        <v>18</v>
      </c>
      <c r="B68" s="3" t="s">
        <v>2</v>
      </c>
      <c r="C68" s="3" t="s">
        <v>3</v>
      </c>
      <c r="D68" s="4" t="s">
        <v>20</v>
      </c>
    </row>
    <row r="69" spans="1:4" ht="53.25" customHeight="1">
      <c r="A69" s="8" t="s">
        <v>13</v>
      </c>
      <c r="B69" s="6">
        <v>535</v>
      </c>
      <c r="C69" s="94" t="str">
        <f>IF(AND(B69&gt;=B72),"Met PM",IF(AND(B70-C71&lt;=B69,B69&gt;=B70-C71),"On target to meet PM","Not on target to meet PM"))</f>
        <v>Not on target to meet PM</v>
      </c>
      <c r="D69" s="109"/>
    </row>
    <row r="70" spans="1:4" ht="25.5" customHeight="1">
      <c r="A70" s="42" t="s">
        <v>51</v>
      </c>
      <c r="B70" s="6">
        <f>B72/12*6</f>
        <v>600</v>
      </c>
      <c r="C70" s="95"/>
      <c r="D70" s="92"/>
    </row>
    <row r="71" spans="1:4" ht="12.75" customHeight="1" hidden="1">
      <c r="A71" s="42"/>
      <c r="B71" s="54">
        <v>0.1</v>
      </c>
      <c r="C71" s="50">
        <f>B70*B71</f>
        <v>60</v>
      </c>
      <c r="D71" s="92"/>
    </row>
    <row r="72" spans="1:4" ht="26.25" customHeight="1">
      <c r="A72" s="8" t="s">
        <v>14</v>
      </c>
      <c r="B72" s="6">
        <v>1200</v>
      </c>
      <c r="C72" s="52"/>
      <c r="D72" s="93"/>
    </row>
    <row r="73" spans="1:4" ht="12.75">
      <c r="A73" s="11" t="s">
        <v>38</v>
      </c>
      <c r="B73" s="3" t="s">
        <v>2</v>
      </c>
      <c r="C73" s="3" t="s">
        <v>3</v>
      </c>
      <c r="D73" s="4" t="s">
        <v>20</v>
      </c>
    </row>
    <row r="74" spans="1:4" ht="53.25" customHeight="1">
      <c r="A74" s="8" t="s">
        <v>13</v>
      </c>
      <c r="B74" s="6">
        <v>300585</v>
      </c>
      <c r="C74" s="82" t="str">
        <f>IF(AND(B74&gt;=B76),"Met PM",IF(AND(B74&gt;=B75,B74&lt;B76),"On target to meet PM","Not on target to meet PM"))</f>
        <v>Met PM</v>
      </c>
      <c r="D74" s="92"/>
    </row>
    <row r="75" spans="1:4" ht="26.25" customHeight="1">
      <c r="A75" s="42" t="s">
        <v>51</v>
      </c>
      <c r="B75" s="6">
        <f>B76/12*6</f>
        <v>2600</v>
      </c>
      <c r="C75" s="83"/>
      <c r="D75" s="92"/>
    </row>
    <row r="76" spans="1:4" ht="26.25" customHeight="1">
      <c r="A76" s="8" t="s">
        <v>14</v>
      </c>
      <c r="B76" s="6">
        <v>5200</v>
      </c>
      <c r="C76" s="84"/>
      <c r="D76" s="93"/>
    </row>
    <row r="77" ht="12.75">
      <c r="A77" s="13"/>
    </row>
    <row r="78" spans="1:4" ht="12.75">
      <c r="A78" s="89" t="s">
        <v>24</v>
      </c>
      <c r="B78" s="90"/>
      <c r="C78" s="90"/>
      <c r="D78" s="91"/>
    </row>
    <row r="79" spans="1:4" ht="12.75">
      <c r="A79" s="11" t="s">
        <v>12</v>
      </c>
      <c r="B79" s="3" t="s">
        <v>2</v>
      </c>
      <c r="C79" s="3" t="s">
        <v>3</v>
      </c>
      <c r="D79" s="4" t="s">
        <v>20</v>
      </c>
    </row>
    <row r="80" spans="1:4" ht="53.25" customHeight="1">
      <c r="A80" s="8" t="s">
        <v>13</v>
      </c>
      <c r="B80" s="6"/>
      <c r="C80" s="106" t="s">
        <v>41</v>
      </c>
      <c r="D80" s="92"/>
    </row>
    <row r="81" spans="1:4" ht="26.25" customHeight="1">
      <c r="A81" s="42" t="s">
        <v>51</v>
      </c>
      <c r="B81" s="44">
        <f>B82/12*6</f>
        <v>0</v>
      </c>
      <c r="C81" s="107"/>
      <c r="D81" s="92"/>
    </row>
    <row r="82" spans="1:4" ht="26.25" customHeight="1">
      <c r="A82" s="8" t="s">
        <v>14</v>
      </c>
      <c r="B82" s="6"/>
      <c r="C82" s="108"/>
      <c r="D82" s="93"/>
    </row>
    <row r="83" spans="1:4" ht="12.75">
      <c r="A83" s="11" t="s">
        <v>19</v>
      </c>
      <c r="B83" s="3" t="s">
        <v>2</v>
      </c>
      <c r="C83" s="3" t="s">
        <v>3</v>
      </c>
      <c r="D83" s="4" t="s">
        <v>20</v>
      </c>
    </row>
    <row r="84" spans="1:4" ht="53.25" customHeight="1">
      <c r="A84" s="8" t="s">
        <v>13</v>
      </c>
      <c r="B84" s="6">
        <v>0</v>
      </c>
      <c r="C84" s="94" t="str">
        <f>IF(AND(B84&gt;=B86),"Met PM",IF(AND(B84&gt;=B85,B84&lt;B86),"On target to meet PM","Not on target to meet PM"))</f>
        <v>Not on target to meet PM</v>
      </c>
      <c r="D84" s="92"/>
    </row>
    <row r="85" spans="1:4" ht="26.25" customHeight="1">
      <c r="A85" s="42" t="s">
        <v>51</v>
      </c>
      <c r="B85" s="6">
        <f>B86/12*6</f>
        <v>50</v>
      </c>
      <c r="C85" s="95"/>
      <c r="D85" s="92"/>
    </row>
    <row r="86" spans="1:4" ht="26.25" customHeight="1">
      <c r="A86" s="8" t="s">
        <v>14</v>
      </c>
      <c r="B86" s="6">
        <v>100</v>
      </c>
      <c r="C86" s="51"/>
      <c r="D86" s="93"/>
    </row>
    <row r="87" spans="1:4" ht="12.75">
      <c r="A87" s="11" t="s">
        <v>36</v>
      </c>
      <c r="B87" s="3" t="s">
        <v>2</v>
      </c>
      <c r="C87" s="3" t="s">
        <v>3</v>
      </c>
      <c r="D87" s="4" t="s">
        <v>20</v>
      </c>
    </row>
    <row r="88" spans="1:4" ht="53.25" customHeight="1">
      <c r="A88" s="8" t="s">
        <v>13</v>
      </c>
      <c r="B88" s="6">
        <v>0</v>
      </c>
      <c r="C88" s="94" t="str">
        <f>IF(AND(B88&gt;=B91),"Met PM",IF(AND(B89-C90&lt;=B88,B88&gt;=B89-C90),"On target to meet PM","Not on target to meet PM"))</f>
        <v>Not on target to meet PM</v>
      </c>
      <c r="D88" s="109"/>
    </row>
    <row r="89" spans="1:4" ht="26.25" customHeight="1">
      <c r="A89" s="42" t="s">
        <v>51</v>
      </c>
      <c r="B89" s="6">
        <f>B91/12*6</f>
        <v>50</v>
      </c>
      <c r="C89" s="95"/>
      <c r="D89" s="92"/>
    </row>
    <row r="90" spans="1:4" ht="12.75" customHeight="1" hidden="1">
      <c r="A90" s="42"/>
      <c r="B90" s="54">
        <v>0.1</v>
      </c>
      <c r="C90" s="50">
        <f>B89*B90</f>
        <v>5</v>
      </c>
      <c r="D90" s="92"/>
    </row>
    <row r="91" spans="1:4" ht="26.25" customHeight="1">
      <c r="A91" s="8" t="s">
        <v>14</v>
      </c>
      <c r="B91" s="6">
        <v>100</v>
      </c>
      <c r="C91" s="52"/>
      <c r="D91" s="93"/>
    </row>
    <row r="92" spans="1:4" ht="12.75">
      <c r="A92" s="11" t="s">
        <v>18</v>
      </c>
      <c r="B92" s="3" t="s">
        <v>2</v>
      </c>
      <c r="C92" s="3" t="s">
        <v>3</v>
      </c>
      <c r="D92" s="4" t="s">
        <v>20</v>
      </c>
    </row>
    <row r="93" spans="1:4" ht="53.25" customHeight="1">
      <c r="A93" s="8" t="s">
        <v>13</v>
      </c>
      <c r="B93" s="6"/>
      <c r="C93" s="106" t="s">
        <v>40</v>
      </c>
      <c r="D93" s="92"/>
    </row>
    <row r="94" spans="1:4" ht="26.25" customHeight="1">
      <c r="A94" s="42" t="s">
        <v>51</v>
      </c>
      <c r="B94" s="44">
        <f>B95/12*6</f>
        <v>0</v>
      </c>
      <c r="C94" s="107"/>
      <c r="D94" s="92"/>
    </row>
    <row r="95" spans="1:4" ht="26.25" customHeight="1">
      <c r="A95" s="8" t="s">
        <v>14</v>
      </c>
      <c r="B95" s="6"/>
      <c r="C95" s="108"/>
      <c r="D95" s="93"/>
    </row>
    <row r="96" spans="1:4" ht="12.75">
      <c r="A96" s="11" t="s">
        <v>38</v>
      </c>
      <c r="B96" s="3" t="s">
        <v>2</v>
      </c>
      <c r="C96" s="3" t="s">
        <v>3</v>
      </c>
      <c r="D96" s="4" t="s">
        <v>20</v>
      </c>
    </row>
    <row r="97" spans="1:4" ht="53.25" customHeight="1">
      <c r="A97" s="8" t="s">
        <v>13</v>
      </c>
      <c r="B97" s="6"/>
      <c r="C97" s="106" t="s">
        <v>40</v>
      </c>
      <c r="D97" s="92"/>
    </row>
    <row r="98" spans="1:4" ht="26.25" customHeight="1">
      <c r="A98" s="42" t="s">
        <v>51</v>
      </c>
      <c r="B98" s="44">
        <f>B99/12*6</f>
        <v>0</v>
      </c>
      <c r="C98" s="107"/>
      <c r="D98" s="92"/>
    </row>
    <row r="99" spans="1:4" ht="26.25" customHeight="1">
      <c r="A99" s="8" t="s">
        <v>14</v>
      </c>
      <c r="B99" s="6"/>
      <c r="C99" s="108"/>
      <c r="D99" s="93"/>
    </row>
    <row r="100" ht="9.75" customHeight="1">
      <c r="A100" s="12"/>
    </row>
    <row r="101" spans="1:4" ht="12.75">
      <c r="A101" s="88" t="s">
        <v>58</v>
      </c>
      <c r="B101" s="88"/>
      <c r="C101" s="88"/>
      <c r="D101" s="88"/>
    </row>
    <row r="102" ht="11.25" customHeight="1">
      <c r="A102" s="12"/>
    </row>
    <row r="103" spans="1:4" ht="12.75">
      <c r="A103" s="39" t="s">
        <v>43</v>
      </c>
      <c r="B103" s="17"/>
      <c r="C103" s="17"/>
      <c r="D103" s="18"/>
    </row>
    <row r="104" spans="1:4" ht="12.75">
      <c r="A104" s="11" t="s">
        <v>19</v>
      </c>
      <c r="B104" s="33" t="s">
        <v>2</v>
      </c>
      <c r="C104" s="33" t="s">
        <v>3</v>
      </c>
      <c r="D104" s="34" t="s">
        <v>20</v>
      </c>
    </row>
    <row r="105" spans="1:4" ht="53.25" customHeight="1">
      <c r="A105" s="35" t="s">
        <v>13</v>
      </c>
      <c r="B105" s="6">
        <v>87</v>
      </c>
      <c r="C105" s="94" t="str">
        <f>IF(AND(B105&gt;=B108),"Met PM",IF(AND(B105&gt;=B106-C107,B105&lt;B108),"On target to meet PM","Not on target to meet PM"))</f>
        <v>Not on target to meet PM</v>
      </c>
      <c r="D105" s="109"/>
    </row>
    <row r="106" spans="1:4" ht="26.25" customHeight="1">
      <c r="A106" s="42" t="s">
        <v>51</v>
      </c>
      <c r="B106" s="6">
        <f>B108/12*6</f>
        <v>100</v>
      </c>
      <c r="C106" s="95"/>
      <c r="D106" s="92"/>
    </row>
    <row r="107" spans="1:4" ht="26.25" customHeight="1" hidden="1">
      <c r="A107" s="42"/>
      <c r="B107" s="54">
        <v>0.05</v>
      </c>
      <c r="C107" s="50">
        <f>B106*B107</f>
        <v>5</v>
      </c>
      <c r="D107" s="92"/>
    </row>
    <row r="108" spans="1:4" ht="26.25" customHeight="1">
      <c r="A108" s="35" t="s">
        <v>14</v>
      </c>
      <c r="B108" s="6">
        <v>200</v>
      </c>
      <c r="C108" s="53"/>
      <c r="D108" s="93"/>
    </row>
    <row r="109" spans="1:4" ht="12.75">
      <c r="A109" s="111" t="s">
        <v>44</v>
      </c>
      <c r="B109" s="112"/>
      <c r="C109" s="112"/>
      <c r="D109" s="113"/>
    </row>
    <row r="110" spans="1:4" ht="12.75">
      <c r="A110" s="11" t="s">
        <v>19</v>
      </c>
      <c r="B110" s="3" t="s">
        <v>2</v>
      </c>
      <c r="C110" s="3" t="s">
        <v>3</v>
      </c>
      <c r="D110" s="4" t="s">
        <v>20</v>
      </c>
    </row>
    <row r="111" spans="1:4" ht="53.25" customHeight="1">
      <c r="A111" s="14" t="s">
        <v>13</v>
      </c>
      <c r="B111" s="6">
        <v>96</v>
      </c>
      <c r="C111" s="82" t="str">
        <f>IF(AND(B111&gt;=B114),"Met PM",IF(AND(B111&gt;=B112-C113,B111&lt;B114),"On target to meet PM","Not on target to meet PM"))</f>
        <v>On target to meet PM</v>
      </c>
      <c r="D111" s="92"/>
    </row>
    <row r="112" spans="1:4" ht="26.25" customHeight="1">
      <c r="A112" s="42" t="s">
        <v>51</v>
      </c>
      <c r="B112" s="6">
        <f>B114/12*6</f>
        <v>100</v>
      </c>
      <c r="C112" s="83"/>
      <c r="D112" s="92"/>
    </row>
    <row r="113" spans="1:4" ht="26.25" customHeight="1" hidden="1">
      <c r="A113" s="42"/>
      <c r="B113" s="54">
        <v>0.05</v>
      </c>
      <c r="C113" s="50">
        <f>B112*B113</f>
        <v>5</v>
      </c>
      <c r="D113" s="92"/>
    </row>
    <row r="114" spans="1:4" ht="26.25" customHeight="1">
      <c r="A114" s="14" t="s">
        <v>14</v>
      </c>
      <c r="B114" s="6">
        <v>200</v>
      </c>
      <c r="C114" s="51"/>
      <c r="D114" s="93"/>
    </row>
    <row r="115" spans="1:4" ht="9" customHeight="1">
      <c r="A115" s="36"/>
      <c r="B115" s="29"/>
      <c r="C115" s="30"/>
      <c r="D115" s="31"/>
    </row>
    <row r="116" spans="1:4" ht="12.75">
      <c r="A116" s="111" t="s">
        <v>42</v>
      </c>
      <c r="B116" s="112"/>
      <c r="C116" s="112"/>
      <c r="D116" s="113"/>
    </row>
    <row r="117" spans="1:4" ht="12.75">
      <c r="A117" s="11" t="s">
        <v>36</v>
      </c>
      <c r="B117" s="3" t="s">
        <v>2</v>
      </c>
      <c r="C117" s="3" t="s">
        <v>3</v>
      </c>
      <c r="D117" s="4" t="s">
        <v>20</v>
      </c>
    </row>
    <row r="118" spans="1:4" ht="53.25" customHeight="1">
      <c r="A118" s="14" t="s">
        <v>13</v>
      </c>
      <c r="B118" s="6">
        <v>43</v>
      </c>
      <c r="C118" s="94" t="str">
        <f>IF(AND(B118&gt;=B121),"Met PM",IF(AND(B118&gt;=B119-C120,B118&lt;B121),"On target to meet PM","Not on target to meet PM"))</f>
        <v>Not on target to meet PM</v>
      </c>
      <c r="D118" s="92"/>
    </row>
    <row r="119" spans="1:4" ht="26.25" customHeight="1">
      <c r="A119" s="42" t="s">
        <v>51</v>
      </c>
      <c r="B119" s="6">
        <f>B121/12*6</f>
        <v>50</v>
      </c>
      <c r="C119" s="95"/>
      <c r="D119" s="92"/>
    </row>
    <row r="120" spans="1:4" ht="26.25" customHeight="1" hidden="1">
      <c r="A120" s="42"/>
      <c r="B120" s="54">
        <v>0.05</v>
      </c>
      <c r="C120" s="50">
        <f>B119*B120</f>
        <v>2.5</v>
      </c>
      <c r="D120" s="92"/>
    </row>
    <row r="121" spans="1:4" ht="26.25" customHeight="1">
      <c r="A121" s="14" t="s">
        <v>14</v>
      </c>
      <c r="B121" s="6">
        <v>100</v>
      </c>
      <c r="C121" s="53"/>
      <c r="D121" s="93"/>
    </row>
    <row r="122" ht="7.5" customHeight="1">
      <c r="A122" s="12"/>
    </row>
    <row r="123" spans="1:4" ht="12.75">
      <c r="A123" s="88" t="s">
        <v>71</v>
      </c>
      <c r="B123" s="88"/>
      <c r="C123" s="88"/>
      <c r="D123" s="88"/>
    </row>
    <row r="124" ht="6" customHeight="1">
      <c r="A124" s="12"/>
    </row>
    <row r="125" spans="1:4" ht="43.5" customHeight="1">
      <c r="A125" s="85" t="s">
        <v>70</v>
      </c>
      <c r="B125" s="85"/>
      <c r="C125" s="85"/>
      <c r="D125" s="85"/>
    </row>
  </sheetData>
  <sheetProtection sheet="1" objects="1" scenarios="1"/>
  <protectedRanges>
    <protectedRange sqref="D8 D13 D17 D118 D88 D21 D33 D37 D42 D111 D47 D51 D57 D61 D65 D105 D26 D74 D80 D84 D69 D97 D93" name="Range2"/>
  </protectedRanges>
  <mergeCells count="59">
    <mergeCell ref="C8:C9"/>
    <mergeCell ref="C105:C106"/>
    <mergeCell ref="C111:C112"/>
    <mergeCell ref="C118:C119"/>
    <mergeCell ref="C37:C38"/>
    <mergeCell ref="C42:C43"/>
    <mergeCell ref="C84:C85"/>
    <mergeCell ref="C61:C62"/>
    <mergeCell ref="C57:C58"/>
    <mergeCell ref="C13:C15"/>
    <mergeCell ref="D84:D86"/>
    <mergeCell ref="D80:D82"/>
    <mergeCell ref="C74:C76"/>
    <mergeCell ref="D111:D114"/>
    <mergeCell ref="C97:C99"/>
    <mergeCell ref="D97:D99"/>
    <mergeCell ref="A101:D101"/>
    <mergeCell ref="A109:D109"/>
    <mergeCell ref="D105:D108"/>
    <mergeCell ref="D42:D45"/>
    <mergeCell ref="A123:D123"/>
    <mergeCell ref="A116:D116"/>
    <mergeCell ref="D118:D121"/>
    <mergeCell ref="A78:D78"/>
    <mergeCell ref="C80:C82"/>
    <mergeCell ref="D69:D72"/>
    <mergeCell ref="D61:D63"/>
    <mergeCell ref="C51:C53"/>
    <mergeCell ref="D74:D76"/>
    <mergeCell ref="D57:D59"/>
    <mergeCell ref="C69:C70"/>
    <mergeCell ref="D65:D67"/>
    <mergeCell ref="D13:D15"/>
    <mergeCell ref="D26:D29"/>
    <mergeCell ref="C17:C19"/>
    <mergeCell ref="D17:D19"/>
    <mergeCell ref="C21:C22"/>
    <mergeCell ref="C26:C27"/>
    <mergeCell ref="D37:D40"/>
    <mergeCell ref="D8:D11"/>
    <mergeCell ref="D21:D24"/>
    <mergeCell ref="D88:D91"/>
    <mergeCell ref="C33:C35"/>
    <mergeCell ref="D33:D35"/>
    <mergeCell ref="C88:C89"/>
    <mergeCell ref="C65:C67"/>
    <mergeCell ref="C47:C49"/>
    <mergeCell ref="D47:D49"/>
    <mergeCell ref="D51:D53"/>
    <mergeCell ref="A1:D1"/>
    <mergeCell ref="A125:D125"/>
    <mergeCell ref="A2:D2"/>
    <mergeCell ref="A3:C3"/>
    <mergeCell ref="A4:C4"/>
    <mergeCell ref="D3:D4"/>
    <mergeCell ref="A6:D6"/>
    <mergeCell ref="A31:D31"/>
    <mergeCell ref="C93:C95"/>
    <mergeCell ref="D93:D95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4" manualBreakCount="4">
    <brk id="24" max="255" man="1"/>
    <brk id="49" max="255" man="1"/>
    <brk id="72" max="255" man="1"/>
    <brk id="9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21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62</v>
      </c>
      <c r="B2" s="98"/>
      <c r="C2" s="98"/>
      <c r="D2" s="99"/>
    </row>
    <row r="3" spans="1:4" ht="60" customHeight="1">
      <c r="A3" s="100" t="s">
        <v>61</v>
      </c>
      <c r="B3" s="101"/>
      <c r="C3" s="102"/>
      <c r="D3" s="103" t="s">
        <v>69</v>
      </c>
    </row>
    <row r="4" spans="1:4" ht="84.75" customHeight="1">
      <c r="A4" s="100" t="s">
        <v>64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41">
        <v>1470</v>
      </c>
      <c r="C8" s="82" t="str">
        <f>IF(AND(B8&gt;=B10),"Met PM",IF(AND(B8&gt;=B9,B8&lt;B10),"On target to meet PM","Not on target to meet PM"))</f>
        <v>Met PM</v>
      </c>
      <c r="D8" s="73"/>
    </row>
    <row r="9" spans="1:4" ht="26.25" customHeight="1">
      <c r="A9" s="42" t="s">
        <v>51</v>
      </c>
      <c r="B9" s="6">
        <f>B10/12*6</f>
        <v>600</v>
      </c>
      <c r="C9" s="83"/>
      <c r="D9" s="74"/>
    </row>
    <row r="10" spans="1:4" ht="26.25" customHeight="1">
      <c r="A10" s="5" t="s">
        <v>14</v>
      </c>
      <c r="B10" s="41">
        <v>1200</v>
      </c>
      <c r="C10" s="84"/>
      <c r="D10" s="75"/>
    </row>
    <row r="11" spans="1:4" ht="12.75">
      <c r="A11" s="2" t="s">
        <v>54</v>
      </c>
      <c r="B11" s="3" t="s">
        <v>2</v>
      </c>
      <c r="C11" s="3" t="s">
        <v>3</v>
      </c>
      <c r="D11" s="4" t="s">
        <v>20</v>
      </c>
    </row>
    <row r="12" spans="1:4" ht="53.25" customHeight="1">
      <c r="A12" s="5" t="s">
        <v>13</v>
      </c>
      <c r="B12" s="6">
        <v>1297</v>
      </c>
      <c r="C12" s="82" t="str">
        <f>IF(AND(B12&gt;=B15),"Met PM",IF(AND(B13-C14&lt;=B12,B12&gt;=B13-C14),"On target to meet PM","Not on target to meet PM"))</f>
        <v>Met PM</v>
      </c>
      <c r="D12" s="109"/>
    </row>
    <row r="13" spans="1:4" ht="26.25" customHeight="1">
      <c r="A13" s="42" t="s">
        <v>51</v>
      </c>
      <c r="B13" s="6">
        <f>B15/12*6</f>
        <v>600</v>
      </c>
      <c r="C13" s="83"/>
      <c r="D13" s="92"/>
    </row>
    <row r="14" spans="1:4" ht="26.25" customHeight="1" hidden="1">
      <c r="A14" s="42"/>
      <c r="B14" s="54">
        <v>0.1</v>
      </c>
      <c r="C14" s="50">
        <f>B13*B14</f>
        <v>60</v>
      </c>
      <c r="D14" s="92"/>
    </row>
    <row r="15" spans="1:4" ht="33" customHeight="1">
      <c r="A15" s="5" t="s">
        <v>14</v>
      </c>
      <c r="B15" s="6">
        <v>1200</v>
      </c>
      <c r="C15" s="60"/>
      <c r="D15" s="93"/>
    </row>
    <row r="16" spans="1:2" ht="28.5" customHeight="1">
      <c r="A16" s="7"/>
      <c r="B16" s="1"/>
    </row>
    <row r="17" spans="1:4" ht="12.75">
      <c r="A17" s="89" t="s">
        <v>22</v>
      </c>
      <c r="B17" s="90"/>
      <c r="C17" s="90"/>
      <c r="D17" s="91"/>
    </row>
    <row r="18" spans="1:4" ht="12.75">
      <c r="A18" s="2" t="s">
        <v>12</v>
      </c>
      <c r="B18" s="3" t="s">
        <v>2</v>
      </c>
      <c r="C18" s="3" t="s">
        <v>3</v>
      </c>
      <c r="D18" s="4" t="s">
        <v>20</v>
      </c>
    </row>
    <row r="19" spans="1:4" ht="53.25" customHeight="1">
      <c r="A19" s="5" t="s">
        <v>13</v>
      </c>
      <c r="B19" s="40">
        <v>39</v>
      </c>
      <c r="C19" s="82" t="str">
        <f>IF(AND(B19&gt;=B22),"Met PM",IF(AND(B20-C21&lt;=B19,B19&gt;=B20-C21),"On target to meet PM","Not on target to meet PM"))</f>
        <v>On target to meet PM</v>
      </c>
      <c r="D19" s="76"/>
    </row>
    <row r="20" spans="1:4" ht="26.25" customHeight="1">
      <c r="A20" s="42" t="s">
        <v>51</v>
      </c>
      <c r="B20" s="6">
        <f>B22/12*6</f>
        <v>25</v>
      </c>
      <c r="C20" s="83"/>
      <c r="D20" s="77"/>
    </row>
    <row r="21" spans="1:4" ht="26.25" customHeight="1" hidden="1">
      <c r="A21" s="42"/>
      <c r="B21" s="54">
        <v>0.1</v>
      </c>
      <c r="C21" s="50">
        <f>B20*B21</f>
        <v>2.5</v>
      </c>
      <c r="D21" s="77"/>
    </row>
    <row r="22" spans="1:4" ht="35.25" customHeight="1">
      <c r="A22" s="5" t="s">
        <v>14</v>
      </c>
      <c r="B22" s="40">
        <v>50</v>
      </c>
      <c r="C22" s="60"/>
      <c r="D22" s="78"/>
    </row>
    <row r="23" spans="1:4" ht="12.75">
      <c r="A23" s="2" t="s">
        <v>54</v>
      </c>
      <c r="B23" s="3" t="s">
        <v>2</v>
      </c>
      <c r="C23" s="3" t="s">
        <v>3</v>
      </c>
      <c r="D23" s="4" t="s">
        <v>20</v>
      </c>
    </row>
    <row r="24" spans="1:4" ht="53.25" customHeight="1">
      <c r="A24" s="5" t="s">
        <v>13</v>
      </c>
      <c r="B24" s="6">
        <v>24</v>
      </c>
      <c r="C24" s="82" t="str">
        <f>IF(AND(B24&gt;=B27),"Met PM",IF(AND(B25-C26&lt;=B24,B24&gt;=B25-C26),"On target to meet PM","Not on target to meet PM"))</f>
        <v>On target to meet PM</v>
      </c>
      <c r="D24" s="79"/>
    </row>
    <row r="25" spans="1:4" ht="26.25" customHeight="1">
      <c r="A25" s="42" t="s">
        <v>51</v>
      </c>
      <c r="B25" s="6">
        <f>B27/12*6</f>
        <v>25</v>
      </c>
      <c r="C25" s="83"/>
      <c r="D25" s="80"/>
    </row>
    <row r="26" spans="1:4" ht="26.25" customHeight="1" hidden="1">
      <c r="A26" s="42"/>
      <c r="B26" s="54">
        <v>0.1</v>
      </c>
      <c r="C26" s="50">
        <f>B25*B26</f>
        <v>2.5</v>
      </c>
      <c r="D26" s="80"/>
    </row>
    <row r="27" spans="1:4" ht="25.5" customHeight="1">
      <c r="A27" s="8" t="s">
        <v>14</v>
      </c>
      <c r="B27" s="6">
        <v>50</v>
      </c>
      <c r="C27" s="60"/>
      <c r="D27" s="81"/>
    </row>
    <row r="28" ht="12.75">
      <c r="A28" s="9"/>
    </row>
    <row r="29" spans="1:4" ht="12.75">
      <c r="A29" s="89" t="s">
        <v>23</v>
      </c>
      <c r="B29" s="90"/>
      <c r="C29" s="90"/>
      <c r="D29" s="91"/>
    </row>
    <row r="30" spans="1:4" ht="12.75">
      <c r="A30" s="11" t="s">
        <v>12</v>
      </c>
      <c r="B30" s="3" t="s">
        <v>2</v>
      </c>
      <c r="C30" s="3" t="s">
        <v>3</v>
      </c>
      <c r="D30" s="4" t="s">
        <v>20</v>
      </c>
    </row>
    <row r="31" spans="1:4" ht="53.25" customHeight="1">
      <c r="A31" s="8" t="s">
        <v>13</v>
      </c>
      <c r="B31" s="41">
        <v>47</v>
      </c>
      <c r="C31" s="94" t="str">
        <f>IF(AND(B31&gt;=B34),"Met PM",IF(AND(B32-C33&lt;=B31,B31&gt;=B32-C33),"On target to meet PM","Not on target to meet PM"))</f>
        <v>Not on target to meet PM</v>
      </c>
      <c r="D31" s="73"/>
    </row>
    <row r="32" spans="1:4" ht="26.25" customHeight="1">
      <c r="A32" s="42" t="s">
        <v>51</v>
      </c>
      <c r="B32" s="6">
        <f>B34/12*6</f>
        <v>12500</v>
      </c>
      <c r="C32" s="95"/>
      <c r="D32" s="74"/>
    </row>
    <row r="33" spans="1:4" ht="26.25" customHeight="1" hidden="1">
      <c r="A33" s="42"/>
      <c r="B33" s="54">
        <v>0.1</v>
      </c>
      <c r="C33" s="50">
        <f>B32*B33</f>
        <v>1250</v>
      </c>
      <c r="D33" s="74"/>
    </row>
    <row r="34" spans="1:4" ht="26.25" customHeight="1">
      <c r="A34" s="8" t="s">
        <v>14</v>
      </c>
      <c r="B34" s="41">
        <v>25000</v>
      </c>
      <c r="C34" s="53"/>
      <c r="D34" s="75"/>
    </row>
    <row r="35" spans="1:4" ht="12.75">
      <c r="A35" s="11" t="s">
        <v>54</v>
      </c>
      <c r="B35" s="3" t="s">
        <v>2</v>
      </c>
      <c r="C35" s="3" t="s">
        <v>3</v>
      </c>
      <c r="D35" s="4" t="s">
        <v>20</v>
      </c>
    </row>
    <row r="36" spans="1:4" ht="53.25" customHeight="1">
      <c r="A36" s="8" t="s">
        <v>13</v>
      </c>
      <c r="B36" s="6">
        <v>1</v>
      </c>
      <c r="C36" s="94" t="str">
        <f>IF(AND(B36&gt;=B38),"Met PM",IF(AND(B36&gt;=B37,B36&lt;B38),"On target to meet PM","Not on target to meet PM"))</f>
        <v>Not on target to meet PM</v>
      </c>
      <c r="D36" s="92"/>
    </row>
    <row r="37" spans="1:4" ht="26.25" customHeight="1">
      <c r="A37" s="42" t="s">
        <v>51</v>
      </c>
      <c r="B37" s="6">
        <f>B38/12*6</f>
        <v>12500</v>
      </c>
      <c r="C37" s="95"/>
      <c r="D37" s="92"/>
    </row>
    <row r="38" spans="1:4" ht="26.25" customHeight="1">
      <c r="A38" s="8" t="s">
        <v>14</v>
      </c>
      <c r="B38" s="6">
        <v>25000</v>
      </c>
      <c r="C38" s="72"/>
      <c r="D38" s="93"/>
    </row>
    <row r="39" ht="12.75">
      <c r="A39" s="12"/>
    </row>
    <row r="40" spans="1:4" ht="12.75">
      <c r="A40" s="89" t="s">
        <v>24</v>
      </c>
      <c r="B40" s="90"/>
      <c r="C40" s="90"/>
      <c r="D40" s="91"/>
    </row>
    <row r="41" spans="1:4" ht="12.75">
      <c r="A41" s="11" t="s">
        <v>12</v>
      </c>
      <c r="B41" s="3" t="s">
        <v>2</v>
      </c>
      <c r="C41" s="3" t="s">
        <v>3</v>
      </c>
      <c r="D41" s="4" t="s">
        <v>20</v>
      </c>
    </row>
    <row r="42" spans="1:4" ht="53.25" customHeight="1">
      <c r="A42" s="8" t="s">
        <v>13</v>
      </c>
      <c r="B42" s="6">
        <v>36</v>
      </c>
      <c r="C42" s="94" t="str">
        <f>IF(AND(B42&gt;=B45),"Met PM",IF(AND(B43-C44&lt;=B42,B42&gt;=B43-C44),"On target to meet PM","Not on target to meet PM"))</f>
        <v>Not on target to meet PM</v>
      </c>
      <c r="D42" s="73"/>
    </row>
    <row r="43" spans="1:4" ht="26.25" customHeight="1">
      <c r="A43" s="42" t="s">
        <v>51</v>
      </c>
      <c r="B43" s="6">
        <f>B45/12*6</f>
        <v>50</v>
      </c>
      <c r="C43" s="95"/>
      <c r="D43" s="74"/>
    </row>
    <row r="44" spans="1:4" ht="26.25" customHeight="1" hidden="1">
      <c r="A44" s="42"/>
      <c r="B44" s="54">
        <v>0.1</v>
      </c>
      <c r="C44" s="50">
        <f>B43*B44</f>
        <v>5</v>
      </c>
      <c r="D44" s="74"/>
    </row>
    <row r="45" spans="1:4" ht="26.25" customHeight="1">
      <c r="A45" s="8" t="s">
        <v>14</v>
      </c>
      <c r="B45" s="40">
        <v>100</v>
      </c>
      <c r="C45" s="60"/>
      <c r="D45" s="75"/>
    </row>
    <row r="46" spans="1:4" ht="12.75">
      <c r="A46" s="11" t="s">
        <v>54</v>
      </c>
      <c r="B46" s="3" t="s">
        <v>2</v>
      </c>
      <c r="C46" s="3" t="s">
        <v>3</v>
      </c>
      <c r="D46" s="4" t="s">
        <v>20</v>
      </c>
    </row>
    <row r="47" spans="1:4" ht="53.25" customHeight="1">
      <c r="A47" s="8" t="s">
        <v>13</v>
      </c>
      <c r="B47" s="6">
        <v>38</v>
      </c>
      <c r="C47" s="94" t="str">
        <f>IF(AND(B47&gt;=B50),"Met PM",IF(AND(B48-C49&lt;=B47,B47&gt;=B48-C49),"On target to meet PM","Not on target to meet PM"))</f>
        <v>Not on target to meet PM</v>
      </c>
      <c r="D47" s="79"/>
    </row>
    <row r="48" spans="1:4" ht="26.25" customHeight="1" hidden="1">
      <c r="A48" s="42" t="s">
        <v>51</v>
      </c>
      <c r="B48" s="6">
        <f>B50/12*6</f>
        <v>50</v>
      </c>
      <c r="C48" s="95"/>
      <c r="D48" s="80"/>
    </row>
    <row r="49" spans="1:4" ht="26.25" customHeight="1" hidden="1">
      <c r="A49" s="42"/>
      <c r="B49" s="54">
        <v>0.1</v>
      </c>
      <c r="C49" s="50">
        <f>B48*B49</f>
        <v>5</v>
      </c>
      <c r="D49" s="80"/>
    </row>
    <row r="50" spans="1:4" ht="26.25" customHeight="1">
      <c r="A50" s="8" t="s">
        <v>14</v>
      </c>
      <c r="B50" s="6">
        <v>100</v>
      </c>
      <c r="C50" s="60"/>
      <c r="D50" s="81"/>
    </row>
    <row r="51" ht="12.75">
      <c r="A51" s="12"/>
    </row>
    <row r="52" spans="1:4" ht="12.75">
      <c r="A52" s="88" t="s">
        <v>58</v>
      </c>
      <c r="B52" s="88"/>
      <c r="C52" s="88"/>
      <c r="D52" s="88"/>
    </row>
    <row r="53" ht="12.75">
      <c r="A53" s="12"/>
    </row>
    <row r="54" spans="1:4" ht="12.75">
      <c r="A54" s="89" t="s">
        <v>16</v>
      </c>
      <c r="B54" s="90"/>
      <c r="C54" s="90"/>
      <c r="D54" s="91"/>
    </row>
    <row r="55" spans="1:4" ht="12.75" customHeight="1">
      <c r="A55" s="11" t="s">
        <v>12</v>
      </c>
      <c r="B55" s="3" t="s">
        <v>2</v>
      </c>
      <c r="C55" s="3" t="s">
        <v>3</v>
      </c>
      <c r="D55" s="4" t="s">
        <v>20</v>
      </c>
    </row>
    <row r="56" spans="1:4" ht="53.25" customHeight="1">
      <c r="A56" s="14" t="s">
        <v>13</v>
      </c>
      <c r="B56" s="6">
        <v>54</v>
      </c>
      <c r="C56" s="94" t="str">
        <f>IF(AND(B56&gt;=B59),"Met PM",IF(AND(B57-C58&lt;=B56,B56&gt;=B57-C58),"On target to meet PM","Not on target to meet PM"))</f>
        <v>Not on target to meet PM</v>
      </c>
      <c r="D56" s="79"/>
    </row>
    <row r="57" spans="1:4" ht="26.25" customHeight="1">
      <c r="A57" s="42" t="s">
        <v>51</v>
      </c>
      <c r="B57" s="6">
        <f>B59/12*6</f>
        <v>150</v>
      </c>
      <c r="C57" s="95"/>
      <c r="D57" s="80"/>
    </row>
    <row r="58" spans="1:4" ht="26.25" customHeight="1" hidden="1">
      <c r="A58" s="42"/>
      <c r="B58" s="54">
        <v>0.05</v>
      </c>
      <c r="C58" s="50">
        <f>B57*B58</f>
        <v>7.5</v>
      </c>
      <c r="D58" s="80"/>
    </row>
    <row r="59" spans="1:4" ht="25.5" customHeight="1">
      <c r="A59" s="14" t="s">
        <v>14</v>
      </c>
      <c r="B59" s="6">
        <v>300</v>
      </c>
      <c r="C59" s="60"/>
      <c r="D59" s="81"/>
    </row>
    <row r="60" spans="1:4" ht="12.75">
      <c r="A60" s="89" t="s">
        <v>55</v>
      </c>
      <c r="B60" s="90"/>
      <c r="C60" s="90"/>
      <c r="D60" s="91"/>
    </row>
    <row r="61" spans="1:4" ht="12.75">
      <c r="A61" s="11" t="s">
        <v>54</v>
      </c>
      <c r="B61" s="3" t="s">
        <v>2</v>
      </c>
      <c r="C61" s="3" t="s">
        <v>3</v>
      </c>
      <c r="D61" s="4" t="s">
        <v>20</v>
      </c>
    </row>
    <row r="62" spans="1:4" ht="53.25" customHeight="1">
      <c r="A62" s="14" t="s">
        <v>13</v>
      </c>
      <c r="B62" s="6">
        <v>130</v>
      </c>
      <c r="C62" s="94" t="str">
        <f>IF(AND(B62&gt;=B65),"Met PM",IF(AND(B63-C64&lt;=B62,B62&gt;=B63-C64),"On target to meet PM","Not on target to meet PM"))</f>
        <v>Not on target to meet PM</v>
      </c>
      <c r="D62" s="79"/>
    </row>
    <row r="63" spans="1:4" ht="26.25" customHeight="1">
      <c r="A63" s="42" t="s">
        <v>51</v>
      </c>
      <c r="B63" s="6">
        <f>B65/12*6</f>
        <v>600</v>
      </c>
      <c r="C63" s="95"/>
      <c r="D63" s="80"/>
    </row>
    <row r="64" spans="1:4" ht="26.25" customHeight="1" hidden="1">
      <c r="A64" s="42"/>
      <c r="B64" s="54">
        <v>0.05</v>
      </c>
      <c r="C64" s="50">
        <f>B63*B64</f>
        <v>30</v>
      </c>
      <c r="D64" s="80"/>
    </row>
    <row r="65" spans="1:4" ht="25.5" customHeight="1">
      <c r="A65" s="14" t="s">
        <v>14</v>
      </c>
      <c r="B65" s="6">
        <v>1200</v>
      </c>
      <c r="C65" s="60"/>
      <c r="D65" s="81"/>
    </row>
    <row r="66" ht="12.75">
      <c r="A66" s="12"/>
    </row>
    <row r="67" spans="1:4" ht="12.75">
      <c r="A67" s="88" t="s">
        <v>72</v>
      </c>
      <c r="B67" s="88"/>
      <c r="C67" s="88"/>
      <c r="D67" s="88"/>
    </row>
    <row r="68" spans="1:4" ht="12.75">
      <c r="A68" s="32"/>
      <c r="B68" s="32"/>
      <c r="C68" s="32"/>
      <c r="D68" s="32"/>
    </row>
    <row r="69" spans="1:4" ht="40.5" customHeight="1">
      <c r="A69" s="85" t="s">
        <v>70</v>
      </c>
      <c r="B69" s="85"/>
      <c r="C69" s="85"/>
      <c r="D69" s="85"/>
    </row>
    <row r="121" spans="1:4" ht="12.75">
      <c r="A121" s="12"/>
      <c r="B121" s="12"/>
      <c r="C121" s="12"/>
      <c r="D121" s="12"/>
    </row>
  </sheetData>
  <sheetProtection sheet="1" objects="1" scenarios="1"/>
  <protectedRanges>
    <protectedRange sqref="D8:D10 D50 D15 D22 D31:D34 D36:D38 D27 D45 D65 D59" name="Range1"/>
    <protectedRange sqref="D12:D14" name="Range1_1"/>
    <protectedRange sqref="D19:D21" name="Range1_2"/>
    <protectedRange sqref="D24:D26" name="Range1_3"/>
    <protectedRange sqref="D42:D44" name="Range1_4"/>
    <protectedRange sqref="D47:D49" name="Range1_5"/>
    <protectedRange sqref="D56:D58" name="Range1_6"/>
    <protectedRange sqref="D62:D64" name="Range1_7"/>
  </protectedRanges>
  <mergeCells count="34">
    <mergeCell ref="D56:D59"/>
    <mergeCell ref="C12:C13"/>
    <mergeCell ref="C47:C48"/>
    <mergeCell ref="C56:C57"/>
    <mergeCell ref="D42:D45"/>
    <mergeCell ref="C19:C20"/>
    <mergeCell ref="C24:C25"/>
    <mergeCell ref="C31:C32"/>
    <mergeCell ref="C42:C43"/>
    <mergeCell ref="A40:D40"/>
    <mergeCell ref="A6:D6"/>
    <mergeCell ref="D12:D15"/>
    <mergeCell ref="A52:D52"/>
    <mergeCell ref="D36:D38"/>
    <mergeCell ref="D8:D10"/>
    <mergeCell ref="D19:D22"/>
    <mergeCell ref="A17:D17"/>
    <mergeCell ref="C8:C10"/>
    <mergeCell ref="D31:D34"/>
    <mergeCell ref="A1:D1"/>
    <mergeCell ref="A3:C3"/>
    <mergeCell ref="A4:C4"/>
    <mergeCell ref="D3:D4"/>
    <mergeCell ref="A2:D2"/>
    <mergeCell ref="A69:D69"/>
    <mergeCell ref="A67:D67"/>
    <mergeCell ref="D24:D27"/>
    <mergeCell ref="A29:D29"/>
    <mergeCell ref="D47:D50"/>
    <mergeCell ref="A60:D60"/>
    <mergeCell ref="D62:D65"/>
    <mergeCell ref="C36:C38"/>
    <mergeCell ref="C62:C63"/>
    <mergeCell ref="A54:D54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2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125"/>
  <sheetViews>
    <sheetView view="pageBreakPreview" zoomScale="8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50</v>
      </c>
      <c r="B2" s="98"/>
      <c r="C2" s="98"/>
      <c r="D2" s="99"/>
    </row>
    <row r="3" spans="1:4" ht="60" customHeight="1">
      <c r="A3" s="100" t="s">
        <v>11</v>
      </c>
      <c r="B3" s="101"/>
      <c r="C3" s="102"/>
      <c r="D3" s="103" t="s">
        <v>69</v>
      </c>
    </row>
    <row r="4" spans="1:4" ht="84.75" customHeight="1">
      <c r="A4" s="100" t="s">
        <v>5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6201</v>
      </c>
      <c r="C8" s="82" t="str">
        <f>IF(AND(B8&gt;=B10),"Met PM",IF(AND(B8&gt;=B9,B8&lt;B10),"On target to meet PM","Not on target to meet PM"))</f>
        <v>Met PM</v>
      </c>
      <c r="D8" s="92"/>
    </row>
    <row r="9" spans="1:4" ht="26.25" customHeight="1">
      <c r="A9" s="42" t="s">
        <v>51</v>
      </c>
      <c r="B9" s="6">
        <f>B10/12*6</f>
        <v>500</v>
      </c>
      <c r="C9" s="83"/>
      <c r="D9" s="92"/>
    </row>
    <row r="10" spans="1:4" ht="26.25" customHeight="1">
      <c r="A10" s="5" t="s">
        <v>14</v>
      </c>
      <c r="B10" s="6">
        <v>1000</v>
      </c>
      <c r="C10" s="84"/>
      <c r="D10" s="93"/>
    </row>
    <row r="11" spans="1:4" ht="12.75">
      <c r="A11" s="2" t="s">
        <v>19</v>
      </c>
      <c r="B11" s="3" t="s">
        <v>2</v>
      </c>
      <c r="C11" s="3" t="s">
        <v>3</v>
      </c>
      <c r="D11" s="4" t="s">
        <v>20</v>
      </c>
    </row>
    <row r="12" spans="1:4" ht="53.25" customHeight="1">
      <c r="A12" s="5" t="s">
        <v>13</v>
      </c>
      <c r="B12" s="6">
        <v>6191</v>
      </c>
      <c r="C12" s="82" t="str">
        <f>IF(AND(B12&gt;=B15),"Met PM",IF(AND(B12&gt;=B13-C14,B12&lt;B15),"On target to meet PM","Not on target to meet PM"))</f>
        <v>On target to meet PM</v>
      </c>
      <c r="D12" s="92"/>
    </row>
    <row r="13" spans="1:4" ht="26.25" customHeight="1">
      <c r="A13" s="42" t="s">
        <v>51</v>
      </c>
      <c r="B13" s="6">
        <f>B15/12*6</f>
        <v>6000</v>
      </c>
      <c r="C13" s="83"/>
      <c r="D13" s="92"/>
    </row>
    <row r="14" spans="1:4" ht="26.25" customHeight="1" hidden="1">
      <c r="A14" s="42"/>
      <c r="B14" s="54">
        <v>0.1</v>
      </c>
      <c r="C14" s="57">
        <f>B14*B13</f>
        <v>600</v>
      </c>
      <c r="D14" s="92"/>
    </row>
    <row r="15" spans="1:4" ht="26.25" customHeight="1">
      <c r="A15" s="5" t="s">
        <v>14</v>
      </c>
      <c r="B15" s="6">
        <v>12000</v>
      </c>
      <c r="C15" s="53"/>
      <c r="D15" s="93"/>
    </row>
    <row r="16" spans="1:4" ht="12.75">
      <c r="A16" s="2" t="s">
        <v>36</v>
      </c>
      <c r="B16" s="3" t="s">
        <v>2</v>
      </c>
      <c r="C16" s="3" t="s">
        <v>3</v>
      </c>
      <c r="D16" s="4" t="s">
        <v>20</v>
      </c>
    </row>
    <row r="17" spans="1:4" ht="53.25" customHeight="1">
      <c r="A17" s="5" t="s">
        <v>13</v>
      </c>
      <c r="B17" s="6">
        <v>6191</v>
      </c>
      <c r="C17" s="82" t="str">
        <f>IF(AND(B17&gt;=B20),"Met PM",IF(AND(B17&gt;=B18-C19,B17&lt;B20),"On target to meet PM","Not on target to meet PM"))</f>
        <v>On target to meet PM</v>
      </c>
      <c r="D17" s="92"/>
    </row>
    <row r="18" spans="1:4" ht="26.25" customHeight="1">
      <c r="A18" s="42" t="s">
        <v>51</v>
      </c>
      <c r="B18" s="6">
        <f>B20/12*6</f>
        <v>6000</v>
      </c>
      <c r="C18" s="83"/>
      <c r="D18" s="92"/>
    </row>
    <row r="19" spans="1:4" ht="26.25" customHeight="1" hidden="1">
      <c r="A19" s="42"/>
      <c r="B19" s="54">
        <v>0.1</v>
      </c>
      <c r="C19" s="61">
        <f>B19*B18</f>
        <v>600</v>
      </c>
      <c r="D19" s="92"/>
    </row>
    <row r="20" spans="1:4" ht="26.25" customHeight="1">
      <c r="A20" s="8" t="s">
        <v>14</v>
      </c>
      <c r="B20" s="6">
        <v>12000</v>
      </c>
      <c r="C20" s="53"/>
      <c r="D20" s="93"/>
    </row>
    <row r="21" spans="1:2" ht="12.75">
      <c r="A21" s="7"/>
      <c r="B21" s="1"/>
    </row>
    <row r="22" spans="1:4" ht="12.75">
      <c r="A22" s="89" t="s">
        <v>22</v>
      </c>
      <c r="B22" s="90"/>
      <c r="C22" s="90"/>
      <c r="D22" s="91"/>
    </row>
    <row r="23" spans="1:4" ht="12.75">
      <c r="A23" s="11" t="s">
        <v>12</v>
      </c>
      <c r="B23" s="3" t="s">
        <v>2</v>
      </c>
      <c r="C23" s="3" t="s">
        <v>3</v>
      </c>
      <c r="D23" s="4" t="s">
        <v>20</v>
      </c>
    </row>
    <row r="24" spans="1:4" ht="53.25" customHeight="1">
      <c r="A24" s="8" t="s">
        <v>13</v>
      </c>
      <c r="B24" s="6">
        <v>238</v>
      </c>
      <c r="C24" s="82" t="str">
        <f>IF(AND(B24&gt;=B27),"Met PM",IF(AND(B25-C26&lt;=B24,B24&gt;=B25-C26),"On target to meet PM","Not on target to meet PM"))</f>
        <v>Met PM</v>
      </c>
      <c r="D24" s="92"/>
    </row>
    <row r="25" spans="1:4" ht="26.25" customHeight="1">
      <c r="A25" s="42" t="s">
        <v>51</v>
      </c>
      <c r="B25" s="6">
        <f>B27/12*6</f>
        <v>100</v>
      </c>
      <c r="C25" s="83"/>
      <c r="D25" s="92"/>
    </row>
    <row r="26" spans="1:4" ht="26.25" customHeight="1" hidden="1">
      <c r="A26" s="42"/>
      <c r="B26" s="54">
        <v>0.1</v>
      </c>
      <c r="C26" s="50">
        <f>B25*B26</f>
        <v>10</v>
      </c>
      <c r="D26" s="92"/>
    </row>
    <row r="27" spans="1:4" ht="26.25" customHeight="1">
      <c r="A27" s="8" t="s">
        <v>14</v>
      </c>
      <c r="B27" s="6">
        <v>200</v>
      </c>
      <c r="C27" s="52"/>
      <c r="D27" s="93"/>
    </row>
    <row r="28" spans="1:4" ht="12.75">
      <c r="A28" s="11" t="s">
        <v>19</v>
      </c>
      <c r="B28" s="3" t="s">
        <v>2</v>
      </c>
      <c r="C28" s="3" t="s">
        <v>3</v>
      </c>
      <c r="D28" s="4" t="s">
        <v>20</v>
      </c>
    </row>
    <row r="29" spans="1:4" ht="53.25" customHeight="1">
      <c r="A29" s="8" t="s">
        <v>13</v>
      </c>
      <c r="B29" s="6">
        <v>238</v>
      </c>
      <c r="C29" s="82" t="s">
        <v>53</v>
      </c>
      <c r="D29" s="92"/>
    </row>
    <row r="30" spans="1:4" ht="26.25" customHeight="1">
      <c r="A30" s="42" t="s">
        <v>51</v>
      </c>
      <c r="B30" s="6">
        <f>B31/12*6</f>
        <v>150</v>
      </c>
      <c r="C30" s="83"/>
      <c r="D30" s="92"/>
    </row>
    <row r="31" spans="1:4" ht="26.25" customHeight="1">
      <c r="A31" s="8" t="s">
        <v>14</v>
      </c>
      <c r="B31" s="6">
        <v>300</v>
      </c>
      <c r="C31" s="84"/>
      <c r="D31" s="93"/>
    </row>
    <row r="32" spans="1:4" ht="12.75">
      <c r="A32" s="11" t="s">
        <v>36</v>
      </c>
      <c r="B32" s="3" t="s">
        <v>2</v>
      </c>
      <c r="C32" s="3" t="s">
        <v>3</v>
      </c>
      <c r="D32" s="4" t="s">
        <v>20</v>
      </c>
    </row>
    <row r="33" spans="1:4" ht="53.25" customHeight="1">
      <c r="A33" s="8" t="s">
        <v>13</v>
      </c>
      <c r="B33" s="6">
        <v>238</v>
      </c>
      <c r="C33" s="82" t="str">
        <f>IF(AND(B33&gt;=B36),"Met PM",IF(AND(B34-C35&lt;=B33,B33&gt;=B34-C35),"On target to meet PM","Not on target to meet PM"))</f>
        <v>On target to meet PM</v>
      </c>
      <c r="D33" s="92"/>
    </row>
    <row r="34" spans="1:4" ht="26.25" customHeight="1">
      <c r="A34" s="42" t="s">
        <v>51</v>
      </c>
      <c r="B34" s="6">
        <f>B36/12*6</f>
        <v>150</v>
      </c>
      <c r="C34" s="83"/>
      <c r="D34" s="92"/>
    </row>
    <row r="35" spans="1:4" ht="26.25" customHeight="1" hidden="1">
      <c r="A35" s="42"/>
      <c r="B35" s="54">
        <v>0.1</v>
      </c>
      <c r="C35" s="50">
        <f>B34*B35</f>
        <v>15</v>
      </c>
      <c r="D35" s="92"/>
    </row>
    <row r="36" spans="1:4" ht="26.25" customHeight="1">
      <c r="A36" s="8" t="s">
        <v>14</v>
      </c>
      <c r="B36" s="6">
        <v>300</v>
      </c>
      <c r="C36" s="52"/>
      <c r="D36" s="93"/>
    </row>
    <row r="37" ht="12.75">
      <c r="A37" s="10"/>
    </row>
    <row r="38" spans="1:4" ht="12.75">
      <c r="A38" s="89" t="s">
        <v>23</v>
      </c>
      <c r="B38" s="90"/>
      <c r="C38" s="90"/>
      <c r="D38" s="91"/>
    </row>
    <row r="39" spans="1:4" ht="12.75">
      <c r="A39" s="11" t="s">
        <v>12</v>
      </c>
      <c r="B39" s="3" t="s">
        <v>2</v>
      </c>
      <c r="C39" s="3" t="s">
        <v>3</v>
      </c>
      <c r="D39" s="4" t="s">
        <v>20</v>
      </c>
    </row>
    <row r="40" spans="1:4" ht="53.25" customHeight="1">
      <c r="A40" s="8" t="s">
        <v>13</v>
      </c>
      <c r="B40" s="6">
        <v>9615648</v>
      </c>
      <c r="C40" s="82" t="str">
        <f>IF(AND(B40&gt;=B42),"Met PM",IF(AND(B40&gt;=B41,B40&lt;B42),"On target to meet PM","Not on target to meet PM"))</f>
        <v>Met PM</v>
      </c>
      <c r="D40" s="92"/>
    </row>
    <row r="41" spans="1:4" ht="26.25" customHeight="1">
      <c r="A41" s="42" t="s">
        <v>51</v>
      </c>
      <c r="B41" s="6">
        <f>B42/12*6</f>
        <v>500000</v>
      </c>
      <c r="C41" s="83"/>
      <c r="D41" s="92"/>
    </row>
    <row r="42" spans="1:4" ht="26.25" customHeight="1">
      <c r="A42" s="8" t="s">
        <v>14</v>
      </c>
      <c r="B42" s="6">
        <v>1000000</v>
      </c>
      <c r="C42" s="84"/>
      <c r="D42" s="93"/>
    </row>
    <row r="43" spans="1:4" ht="12.75">
      <c r="A43" s="11" t="s">
        <v>19</v>
      </c>
      <c r="B43" s="3" t="s">
        <v>2</v>
      </c>
      <c r="C43" s="3" t="s">
        <v>3</v>
      </c>
      <c r="D43" s="4" t="s">
        <v>20</v>
      </c>
    </row>
    <row r="44" spans="1:4" ht="40.5" customHeight="1">
      <c r="A44" s="8" t="s">
        <v>13</v>
      </c>
      <c r="B44" s="6">
        <v>9763498</v>
      </c>
      <c r="C44" s="82" t="str">
        <f>IF(AND(B44&gt;=B46),"Met PM",IF(AND(B44&gt;=B45,B44&lt;B46),"On target to meet PM","Not on target to meet PM"))</f>
        <v>Met PM</v>
      </c>
      <c r="D44" s="92"/>
    </row>
    <row r="45" spans="1:4" ht="26.25" customHeight="1">
      <c r="A45" s="42" t="s">
        <v>51</v>
      </c>
      <c r="B45" s="6">
        <f>B46/12*6</f>
        <v>2000000</v>
      </c>
      <c r="C45" s="83"/>
      <c r="D45" s="92"/>
    </row>
    <row r="46" spans="1:4" ht="26.25" customHeight="1">
      <c r="A46" s="8" t="s">
        <v>14</v>
      </c>
      <c r="B46" s="6">
        <v>4000000</v>
      </c>
      <c r="C46" s="84"/>
      <c r="D46" s="93"/>
    </row>
    <row r="47" spans="1:4" ht="12.75">
      <c r="A47" s="11" t="s">
        <v>36</v>
      </c>
      <c r="B47" s="3" t="s">
        <v>2</v>
      </c>
      <c r="C47" s="3" t="s">
        <v>3</v>
      </c>
      <c r="D47" s="4" t="s">
        <v>20</v>
      </c>
    </row>
    <row r="48" spans="1:4" ht="53.25" customHeight="1">
      <c r="A48" s="8" t="s">
        <v>13</v>
      </c>
      <c r="B48" s="6">
        <v>9616348</v>
      </c>
      <c r="C48" s="82" t="str">
        <f>IF(AND(B48&gt;=B50),"Met PM",IF(AND(B48&gt;=B49,B48&lt;B50),"On target to meet PM","Not on target to meet PM"))</f>
        <v>Met PM</v>
      </c>
      <c r="D48" s="92"/>
    </row>
    <row r="49" spans="1:4" ht="26.25" customHeight="1">
      <c r="A49" s="42" t="s">
        <v>51</v>
      </c>
      <c r="B49" s="6">
        <f>B50/12*6</f>
        <v>2000000</v>
      </c>
      <c r="C49" s="83"/>
      <c r="D49" s="92"/>
    </row>
    <row r="50" spans="1:4" ht="26.25" customHeight="1">
      <c r="A50" s="8" t="s">
        <v>14</v>
      </c>
      <c r="B50" s="6">
        <v>4000000</v>
      </c>
      <c r="C50" s="84"/>
      <c r="D50" s="93"/>
    </row>
    <row r="51" ht="12.75">
      <c r="A51" s="12"/>
    </row>
    <row r="52" spans="1:4" ht="12.75">
      <c r="A52" s="89" t="s">
        <v>24</v>
      </c>
      <c r="B52" s="90"/>
      <c r="C52" s="90"/>
      <c r="D52" s="91"/>
    </row>
    <row r="53" spans="1:4" ht="12.75">
      <c r="A53" s="11" t="s">
        <v>12</v>
      </c>
      <c r="B53" s="3" t="s">
        <v>2</v>
      </c>
      <c r="C53" s="3" t="s">
        <v>3</v>
      </c>
      <c r="D53" s="4" t="s">
        <v>20</v>
      </c>
    </row>
    <row r="54" spans="1:4" ht="53.25" customHeight="1">
      <c r="A54" s="8" t="s">
        <v>13</v>
      </c>
      <c r="B54" s="6">
        <v>817</v>
      </c>
      <c r="C54" s="82" t="str">
        <f>IF(AND(B54&gt;=B56),"Met PM",IF(AND(B54&gt;=B55,B54&lt;B56),"On target to meet PM","Not on target to meet PM"))</f>
        <v>Met PM</v>
      </c>
      <c r="D54" s="92"/>
    </row>
    <row r="55" spans="1:4" ht="26.25" customHeight="1">
      <c r="A55" s="42" t="s">
        <v>51</v>
      </c>
      <c r="B55" s="6">
        <f>B56/12*6</f>
        <v>150</v>
      </c>
      <c r="C55" s="83"/>
      <c r="D55" s="92"/>
    </row>
    <row r="56" spans="1:4" ht="26.25" customHeight="1">
      <c r="A56" s="8" t="s">
        <v>14</v>
      </c>
      <c r="B56" s="6">
        <v>300</v>
      </c>
      <c r="C56" s="84"/>
      <c r="D56" s="93"/>
    </row>
    <row r="57" spans="1:4" ht="12.75">
      <c r="A57" s="11" t="s">
        <v>19</v>
      </c>
      <c r="B57" s="3" t="s">
        <v>2</v>
      </c>
      <c r="C57" s="3" t="s">
        <v>3</v>
      </c>
      <c r="D57" s="4" t="s">
        <v>20</v>
      </c>
    </row>
    <row r="58" spans="1:4" ht="53.25" customHeight="1">
      <c r="A58" s="8" t="s">
        <v>13</v>
      </c>
      <c r="B58" s="6">
        <v>817</v>
      </c>
      <c r="C58" s="82" t="str">
        <f>IF(AND(B58&gt;=B60),"Met PM",IF(AND(B58&gt;=B59,B58&lt;B60),"On target to meet PM","Not on target to meet PM"))</f>
        <v>Met PM</v>
      </c>
      <c r="D58" s="92"/>
    </row>
    <row r="59" spans="1:4" ht="26.25" customHeight="1">
      <c r="A59" s="42" t="s">
        <v>51</v>
      </c>
      <c r="B59" s="6">
        <f>B60/12*6</f>
        <v>375</v>
      </c>
      <c r="C59" s="83"/>
      <c r="D59" s="92"/>
    </row>
    <row r="60" spans="1:4" ht="26.25" customHeight="1">
      <c r="A60" s="8" t="s">
        <v>14</v>
      </c>
      <c r="B60" s="6">
        <v>750</v>
      </c>
      <c r="C60" s="84"/>
      <c r="D60" s="93"/>
    </row>
    <row r="61" spans="1:4" ht="12.75">
      <c r="A61" s="11" t="s">
        <v>36</v>
      </c>
      <c r="B61" s="3" t="s">
        <v>2</v>
      </c>
      <c r="C61" s="3" t="s">
        <v>3</v>
      </c>
      <c r="D61" s="4" t="s">
        <v>20</v>
      </c>
    </row>
    <row r="62" spans="1:4" ht="53.25" customHeight="1">
      <c r="A62" s="8" t="s">
        <v>13</v>
      </c>
      <c r="B62" s="6">
        <v>817</v>
      </c>
      <c r="C62" s="82" t="str">
        <f>IF(AND(B62&gt;=B64),"Met PM",IF(AND(B62&gt;=B63,B62&lt;B64),"On target to meet PM","Not on target to meet PM"))</f>
        <v>Met PM</v>
      </c>
      <c r="D62" s="92"/>
    </row>
    <row r="63" spans="1:4" ht="26.25" customHeight="1">
      <c r="A63" s="42" t="s">
        <v>51</v>
      </c>
      <c r="B63" s="6">
        <f>B64/12*6</f>
        <v>375</v>
      </c>
      <c r="C63" s="83"/>
      <c r="D63" s="92"/>
    </row>
    <row r="64" spans="1:4" ht="26.25" customHeight="1">
      <c r="A64" s="8" t="s">
        <v>14</v>
      </c>
      <c r="B64" s="6">
        <v>750</v>
      </c>
      <c r="C64" s="43"/>
      <c r="D64" s="93"/>
    </row>
    <row r="65" ht="12.75">
      <c r="A65" s="12"/>
    </row>
    <row r="66" spans="1:4" ht="12.75">
      <c r="A66" s="88" t="s">
        <v>58</v>
      </c>
      <c r="B66" s="88"/>
      <c r="C66" s="88"/>
      <c r="D66" s="88"/>
    </row>
    <row r="67" ht="12.75">
      <c r="A67" s="12"/>
    </row>
    <row r="68" spans="1:4" ht="12.75">
      <c r="A68" s="46"/>
      <c r="B68" s="47"/>
      <c r="C68" s="48"/>
      <c r="D68" s="49"/>
    </row>
    <row r="69" spans="1:4" ht="12.75">
      <c r="A69" s="89" t="s">
        <v>37</v>
      </c>
      <c r="B69" s="90"/>
      <c r="C69" s="90"/>
      <c r="D69" s="91"/>
    </row>
    <row r="70" spans="1:4" ht="12.75">
      <c r="A70" s="11" t="s">
        <v>19</v>
      </c>
      <c r="B70" s="3" t="s">
        <v>2</v>
      </c>
      <c r="C70" s="3" t="s">
        <v>3</v>
      </c>
      <c r="D70" s="4" t="s">
        <v>20</v>
      </c>
    </row>
    <row r="71" spans="1:4" ht="53.25" customHeight="1">
      <c r="A71" s="14" t="s">
        <v>13</v>
      </c>
      <c r="B71" s="6">
        <v>251</v>
      </c>
      <c r="C71" s="94" t="str">
        <f>IF(AND(B71&gt;=B74),"Met PM",IF(AND(B72-C73&lt;=B71,B71&gt;=B72-C73),"On target to meet PM","Not on target to meet PM"))</f>
        <v>Not on target to meet PM</v>
      </c>
      <c r="D71" s="92"/>
    </row>
    <row r="72" spans="1:4" ht="26.25" customHeight="1">
      <c r="A72" s="42" t="s">
        <v>51</v>
      </c>
      <c r="B72" s="6">
        <f>B74/12*6</f>
        <v>605</v>
      </c>
      <c r="C72" s="95"/>
      <c r="D72" s="92"/>
    </row>
    <row r="73" spans="1:4" ht="26.25" customHeight="1" hidden="1">
      <c r="A73" s="42"/>
      <c r="B73" s="54">
        <v>0.05</v>
      </c>
      <c r="C73" s="50">
        <f>B72*B73</f>
        <v>30.25</v>
      </c>
      <c r="D73" s="92"/>
    </row>
    <row r="74" spans="1:4" ht="26.25" customHeight="1">
      <c r="A74" s="14" t="s">
        <v>14</v>
      </c>
      <c r="B74" s="6">
        <v>1210</v>
      </c>
      <c r="C74" s="52"/>
      <c r="D74" s="93"/>
    </row>
    <row r="75" spans="1:4" ht="12.75">
      <c r="A75" s="22" t="s">
        <v>45</v>
      </c>
      <c r="B75" s="19"/>
      <c r="C75" s="20"/>
      <c r="D75" s="21"/>
    </row>
    <row r="76" spans="1:4" ht="12.75">
      <c r="A76" s="11" t="s">
        <v>19</v>
      </c>
      <c r="B76" s="3" t="s">
        <v>2</v>
      </c>
      <c r="C76" s="3" t="s">
        <v>3</v>
      </c>
      <c r="D76" s="4" t="s">
        <v>20</v>
      </c>
    </row>
    <row r="77" spans="1:4" ht="53.25" customHeight="1">
      <c r="A77" s="14" t="s">
        <v>13</v>
      </c>
      <c r="B77" s="6">
        <v>211</v>
      </c>
      <c r="C77" s="94" t="str">
        <f>IF(AND(B77&gt;=B80),"Met PM",IF(AND(B78-C79&lt;=B77,B77&gt;=B78-C79),"On target to meet PM","Not on target to meet PM"))</f>
        <v>Not on target to meet PM</v>
      </c>
      <c r="D77" s="92"/>
    </row>
    <row r="78" spans="1:4" ht="26.25" customHeight="1">
      <c r="A78" s="42" t="s">
        <v>51</v>
      </c>
      <c r="B78" s="6">
        <f>B80/12*6</f>
        <v>605</v>
      </c>
      <c r="C78" s="95"/>
      <c r="D78" s="92"/>
    </row>
    <row r="79" spans="1:4" ht="26.25" customHeight="1" hidden="1">
      <c r="A79" s="42"/>
      <c r="B79" s="54">
        <v>0.05</v>
      </c>
      <c r="C79" s="50">
        <f>B78*B79</f>
        <v>30.25</v>
      </c>
      <c r="D79" s="92"/>
    </row>
    <row r="80" spans="1:4" ht="26.25" customHeight="1">
      <c r="A80" s="14" t="s">
        <v>14</v>
      </c>
      <c r="B80" s="6">
        <v>1210</v>
      </c>
      <c r="C80" s="52"/>
      <c r="D80" s="93"/>
    </row>
    <row r="81" ht="12.75">
      <c r="A81" s="12"/>
    </row>
    <row r="82" spans="1:4" ht="12.75">
      <c r="A82" s="89" t="s">
        <v>46</v>
      </c>
      <c r="B82" s="90"/>
      <c r="C82" s="90"/>
      <c r="D82" s="91"/>
    </row>
    <row r="83" spans="1:4" ht="12.75">
      <c r="A83" s="11" t="s">
        <v>36</v>
      </c>
      <c r="B83" s="3" t="s">
        <v>2</v>
      </c>
      <c r="C83" s="3" t="s">
        <v>3</v>
      </c>
      <c r="D83" s="4" t="s">
        <v>20</v>
      </c>
    </row>
    <row r="84" spans="1:4" ht="53.25" customHeight="1">
      <c r="A84" s="14" t="s">
        <v>13</v>
      </c>
      <c r="B84" s="6">
        <v>109</v>
      </c>
      <c r="C84" s="94" t="str">
        <f>IF(AND(B84&gt;=B87),"Met PM",IF(AND(B85-C86&lt;=B84,B84&gt;=B85-C86),"On target to meet PM","Not on target to meet PM"))</f>
        <v>Not on target to meet PM</v>
      </c>
      <c r="D84" s="92"/>
    </row>
    <row r="85" spans="1:4" ht="26.25" customHeight="1">
      <c r="A85" s="42" t="s">
        <v>51</v>
      </c>
      <c r="B85" s="6">
        <f>B87/12*6</f>
        <v>250</v>
      </c>
      <c r="C85" s="95"/>
      <c r="D85" s="92"/>
    </row>
    <row r="86" spans="1:4" ht="26.25" customHeight="1" hidden="1">
      <c r="A86" s="42"/>
      <c r="B86" s="54">
        <v>0.05</v>
      </c>
      <c r="C86" s="50">
        <f>B85*B86</f>
        <v>12.5</v>
      </c>
      <c r="D86" s="92"/>
    </row>
    <row r="87" spans="1:4" ht="26.25" customHeight="1">
      <c r="A87" s="14" t="s">
        <v>14</v>
      </c>
      <c r="B87" s="6">
        <v>500</v>
      </c>
      <c r="C87" s="52"/>
      <c r="D87" s="93"/>
    </row>
    <row r="88" ht="12.75">
      <c r="A88" s="12"/>
    </row>
    <row r="89" spans="1:4" ht="12.75">
      <c r="A89" s="88" t="s">
        <v>73</v>
      </c>
      <c r="B89" s="88"/>
      <c r="C89" s="88"/>
      <c r="D89" s="88"/>
    </row>
    <row r="90" spans="1:4" ht="12.75">
      <c r="A90" s="32"/>
      <c r="B90" s="32"/>
      <c r="C90" s="32"/>
      <c r="D90" s="32"/>
    </row>
    <row r="91" spans="1:4" ht="41.25" customHeight="1">
      <c r="A91" s="85" t="s">
        <v>70</v>
      </c>
      <c r="B91" s="85"/>
      <c r="C91" s="85"/>
      <c r="D91" s="85"/>
    </row>
    <row r="125" spans="1:4" ht="12.75">
      <c r="A125" s="12"/>
      <c r="B125" s="12"/>
      <c r="C125" s="12"/>
      <c r="D125" s="12"/>
    </row>
  </sheetData>
  <sheetProtection sheet="1" objects="1" scenarios="1"/>
  <protectedRanges>
    <protectedRange sqref="D8 D12 D17 D24 D29 D33 D40 D44 D48 D54 D58 D62 D71 D77 D84" name="Range1"/>
  </protectedRanges>
  <mergeCells count="44">
    <mergeCell ref="A89:D89"/>
    <mergeCell ref="D77:D80"/>
    <mergeCell ref="A82:D82"/>
    <mergeCell ref="D84:D87"/>
    <mergeCell ref="C84:C85"/>
    <mergeCell ref="C77:C78"/>
    <mergeCell ref="A69:D69"/>
    <mergeCell ref="C62:C63"/>
    <mergeCell ref="D71:D74"/>
    <mergeCell ref="C71:C72"/>
    <mergeCell ref="A1:D1"/>
    <mergeCell ref="A2:D2"/>
    <mergeCell ref="A3:C3"/>
    <mergeCell ref="A4:C4"/>
    <mergeCell ref="D3:D4"/>
    <mergeCell ref="A91:D91"/>
    <mergeCell ref="A6:D6"/>
    <mergeCell ref="D48:D50"/>
    <mergeCell ref="A38:D38"/>
    <mergeCell ref="D44:D46"/>
    <mergeCell ref="D33:D36"/>
    <mergeCell ref="D29:D31"/>
    <mergeCell ref="D17:D20"/>
    <mergeCell ref="A66:D66"/>
    <mergeCell ref="D62:D64"/>
    <mergeCell ref="D8:D10"/>
    <mergeCell ref="D24:D27"/>
    <mergeCell ref="D12:D15"/>
    <mergeCell ref="A22:D22"/>
    <mergeCell ref="C8:C10"/>
    <mergeCell ref="C24:C25"/>
    <mergeCell ref="C12:C13"/>
    <mergeCell ref="C17:C18"/>
    <mergeCell ref="C48:C50"/>
    <mergeCell ref="D58:D60"/>
    <mergeCell ref="D40:D42"/>
    <mergeCell ref="D54:D56"/>
    <mergeCell ref="A52:D52"/>
    <mergeCell ref="C54:C56"/>
    <mergeCell ref="C58:C60"/>
    <mergeCell ref="C29:C31"/>
    <mergeCell ref="C40:C42"/>
    <mergeCell ref="C44:C46"/>
    <mergeCell ref="C33:C34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3" manualBreakCount="3">
    <brk id="27" max="255" man="1"/>
    <brk id="50" max="255" man="1"/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08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52</v>
      </c>
      <c r="B2" s="98"/>
      <c r="C2" s="98"/>
      <c r="D2" s="99"/>
    </row>
    <row r="3" spans="1:4" ht="60" customHeight="1">
      <c r="A3" s="100" t="s">
        <v>10</v>
      </c>
      <c r="B3" s="101"/>
      <c r="C3" s="102"/>
      <c r="D3" s="103" t="s">
        <v>69</v>
      </c>
    </row>
    <row r="4" spans="1:4" ht="89.25" customHeight="1">
      <c r="A4" s="100" t="s">
        <v>1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s="26" customFormat="1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s="26" customFormat="1" ht="53.25" customHeight="1">
      <c r="A8" s="5" t="s">
        <v>13</v>
      </c>
      <c r="B8" s="6">
        <v>2122</v>
      </c>
      <c r="C8" s="82" t="str">
        <f>IF(AND(B8&gt;=B10),"Met PM",IF(AND(B8&gt;=B9,B8&lt;B10),"On target to meet PM","Not on target to meet PM"))</f>
        <v>Met PM</v>
      </c>
      <c r="D8" s="92"/>
    </row>
    <row r="9" spans="1:4" s="26" customFormat="1" ht="26.25" customHeight="1">
      <c r="A9" s="42" t="s">
        <v>51</v>
      </c>
      <c r="B9" s="6">
        <f>B10/12*6</f>
        <v>750</v>
      </c>
      <c r="C9" s="83"/>
      <c r="D9" s="92"/>
    </row>
    <row r="10" spans="1:4" s="26" customFormat="1" ht="26.25" customHeight="1">
      <c r="A10" s="5" t="s">
        <v>14</v>
      </c>
      <c r="B10" s="6">
        <v>1500</v>
      </c>
      <c r="C10" s="84"/>
      <c r="D10" s="93"/>
    </row>
    <row r="11" spans="1:4" s="26" customFormat="1" ht="12.75">
      <c r="A11" s="2" t="s">
        <v>19</v>
      </c>
      <c r="B11" s="3" t="s">
        <v>2</v>
      </c>
      <c r="C11" s="3" t="s">
        <v>3</v>
      </c>
      <c r="D11" s="4" t="s">
        <v>20</v>
      </c>
    </row>
    <row r="12" spans="1:4" s="26" customFormat="1" ht="53.25" customHeight="1">
      <c r="A12" s="5" t="s">
        <v>13</v>
      </c>
      <c r="B12" s="6">
        <v>4635</v>
      </c>
      <c r="C12" s="82" t="str">
        <f>IF(AND(B12&gt;=B14),"Met PM",IF(AND(B12&gt;=B13,B12&lt;B14),"On target to meet PM","Not on target to meet PM"))</f>
        <v>Met PM</v>
      </c>
      <c r="D12" s="92"/>
    </row>
    <row r="13" spans="1:4" s="26" customFormat="1" ht="26.25" customHeight="1">
      <c r="A13" s="42" t="s">
        <v>51</v>
      </c>
      <c r="B13" s="6">
        <f>B14/12*6</f>
        <v>750</v>
      </c>
      <c r="C13" s="83"/>
      <c r="D13" s="92"/>
    </row>
    <row r="14" spans="1:4" s="26" customFormat="1" ht="26.25" customHeight="1">
      <c r="A14" s="5" t="s">
        <v>14</v>
      </c>
      <c r="B14" s="6">
        <v>1500</v>
      </c>
      <c r="C14" s="84"/>
      <c r="D14" s="93"/>
    </row>
    <row r="15" spans="1:4" s="26" customFormat="1" ht="12.75">
      <c r="A15" s="2" t="s">
        <v>36</v>
      </c>
      <c r="B15" s="3" t="s">
        <v>2</v>
      </c>
      <c r="C15" s="3" t="s">
        <v>3</v>
      </c>
      <c r="D15" s="4" t="s">
        <v>20</v>
      </c>
    </row>
    <row r="16" spans="1:4" s="26" customFormat="1" ht="53.25" customHeight="1">
      <c r="A16" s="5" t="s">
        <v>13</v>
      </c>
      <c r="B16" s="6">
        <v>2083</v>
      </c>
      <c r="C16" s="82" t="str">
        <f>IF(AND(B16&gt;=B18),"Met PM",IF(AND(B16&gt;=B17,B16&lt;B18),"On target to meet PM","Not on target to meet PM"))</f>
        <v>Met PM</v>
      </c>
      <c r="D16" s="92"/>
    </row>
    <row r="17" spans="1:4" s="26" customFormat="1" ht="26.25" customHeight="1">
      <c r="A17" s="42" t="s">
        <v>51</v>
      </c>
      <c r="B17" s="6">
        <f>B18/12*6</f>
        <v>750</v>
      </c>
      <c r="C17" s="83"/>
      <c r="D17" s="92"/>
    </row>
    <row r="18" spans="1:4" s="26" customFormat="1" ht="26.25" customHeight="1">
      <c r="A18" s="5" t="s">
        <v>14</v>
      </c>
      <c r="B18" s="6">
        <v>1500</v>
      </c>
      <c r="C18" s="84"/>
      <c r="D18" s="93"/>
    </row>
    <row r="19" spans="1:4" s="26" customFormat="1" ht="12.75">
      <c r="A19" s="2" t="s">
        <v>18</v>
      </c>
      <c r="B19" s="3" t="s">
        <v>2</v>
      </c>
      <c r="C19" s="3" t="s">
        <v>3</v>
      </c>
      <c r="D19" s="4" t="s">
        <v>20</v>
      </c>
    </row>
    <row r="20" spans="1:4" s="26" customFormat="1" ht="53.25" customHeight="1">
      <c r="A20" s="5" t="s">
        <v>13</v>
      </c>
      <c r="B20" s="6">
        <v>331</v>
      </c>
      <c r="C20" s="94" t="str">
        <f>IF(AND(B20&gt;=B22),"Met PM",IF(AND(B20&gt;=B21,B20&lt;B22),"On target to meet PM","Not on target to meet PM"))</f>
        <v>Not on target to meet PM</v>
      </c>
      <c r="D20" s="92"/>
    </row>
    <row r="21" spans="1:4" s="26" customFormat="1" ht="26.25" customHeight="1">
      <c r="A21" s="42" t="s">
        <v>51</v>
      </c>
      <c r="B21" s="6">
        <f>B22/12*6</f>
        <v>750</v>
      </c>
      <c r="C21" s="95"/>
      <c r="D21" s="92"/>
    </row>
    <row r="22" spans="1:4" s="26" customFormat="1" ht="26.25" customHeight="1">
      <c r="A22" s="5" t="s">
        <v>14</v>
      </c>
      <c r="B22" s="6">
        <v>1500</v>
      </c>
      <c r="C22" s="51"/>
      <c r="D22" s="93"/>
    </row>
    <row r="23" spans="1:4" s="28" customFormat="1" ht="12.75">
      <c r="A23" s="27"/>
      <c r="B23" s="27"/>
      <c r="C23" s="27"/>
      <c r="D23" s="27"/>
    </row>
    <row r="24" spans="1:4" ht="12.75">
      <c r="A24" s="89" t="s">
        <v>22</v>
      </c>
      <c r="B24" s="90"/>
      <c r="C24" s="90"/>
      <c r="D24" s="91"/>
    </row>
    <row r="25" spans="1:4" ht="12.75">
      <c r="A25" s="2" t="s">
        <v>12</v>
      </c>
      <c r="B25" s="3" t="s">
        <v>2</v>
      </c>
      <c r="C25" s="3" t="s">
        <v>3</v>
      </c>
      <c r="D25" s="4" t="s">
        <v>20</v>
      </c>
    </row>
    <row r="26" spans="1:4" ht="53.25" customHeight="1">
      <c r="A26" s="5" t="s">
        <v>13</v>
      </c>
      <c r="B26" s="6">
        <v>169</v>
      </c>
      <c r="C26" s="82" t="str">
        <f>IF(AND(B26&gt;=B28),"Met PM",IF(AND(B26&gt;=B27,B26&lt;B28),"On target to meet PM","Not on target to meet PM"))</f>
        <v>Met PM</v>
      </c>
      <c r="D26" s="92"/>
    </row>
    <row r="27" spans="1:4" ht="26.25" customHeight="1">
      <c r="A27" s="42" t="s">
        <v>51</v>
      </c>
      <c r="B27" s="6">
        <f>B28/12*6</f>
        <v>75</v>
      </c>
      <c r="C27" s="83"/>
      <c r="D27" s="92"/>
    </row>
    <row r="28" spans="1:4" ht="26.25" customHeight="1">
      <c r="A28" s="8" t="s">
        <v>14</v>
      </c>
      <c r="B28" s="6">
        <v>150</v>
      </c>
      <c r="C28" s="84"/>
      <c r="D28" s="93"/>
    </row>
    <row r="29" spans="1:4" ht="12.75">
      <c r="A29" s="2" t="s">
        <v>19</v>
      </c>
      <c r="B29" s="3" t="s">
        <v>2</v>
      </c>
      <c r="C29" s="3" t="s">
        <v>3</v>
      </c>
      <c r="D29" s="4" t="s">
        <v>20</v>
      </c>
    </row>
    <row r="30" spans="1:4" ht="53.25" customHeight="1">
      <c r="A30" s="5" t="s">
        <v>13</v>
      </c>
      <c r="B30" s="6">
        <v>169</v>
      </c>
      <c r="C30" s="82" t="str">
        <f>IF(AND(B30&gt;=B32),"Met PM",IF(AND(B30&gt;=B31,B30&lt;B32),"On target to meet PM","Not on target to meet PM"))</f>
        <v>Met PM</v>
      </c>
      <c r="D30" s="92"/>
    </row>
    <row r="31" spans="1:4" ht="26.25" customHeight="1">
      <c r="A31" s="42" t="s">
        <v>51</v>
      </c>
      <c r="B31" s="6">
        <f>B32/12*6</f>
        <v>50</v>
      </c>
      <c r="C31" s="83"/>
      <c r="D31" s="92"/>
    </row>
    <row r="32" spans="1:4" ht="25.5" customHeight="1">
      <c r="A32" s="5" t="s">
        <v>14</v>
      </c>
      <c r="B32" s="6">
        <v>100</v>
      </c>
      <c r="C32" s="84"/>
      <c r="D32" s="93"/>
    </row>
    <row r="33" spans="1:4" ht="12.75">
      <c r="A33" s="2" t="s">
        <v>36</v>
      </c>
      <c r="B33" s="3" t="s">
        <v>2</v>
      </c>
      <c r="C33" s="3" t="s">
        <v>3</v>
      </c>
      <c r="D33" s="4" t="s">
        <v>20</v>
      </c>
    </row>
    <row r="34" spans="1:4" ht="53.25" customHeight="1">
      <c r="A34" s="5" t="s">
        <v>13</v>
      </c>
      <c r="B34" s="6">
        <v>166</v>
      </c>
      <c r="C34" s="82" t="str">
        <f>IF(AND(B34&gt;=B36),"Met PM",IF(AND(B34&gt;=B35,B34&lt;B36),"On target to meet PM","Not on target to meet PM"))</f>
        <v>Met PM</v>
      </c>
      <c r="D34" s="92"/>
    </row>
    <row r="35" spans="1:4" ht="26.25" customHeight="1">
      <c r="A35" s="42" t="s">
        <v>51</v>
      </c>
      <c r="B35" s="6">
        <f>B36/12*6</f>
        <v>50</v>
      </c>
      <c r="C35" s="83"/>
      <c r="D35" s="92"/>
    </row>
    <row r="36" spans="1:4" ht="25.5" customHeight="1">
      <c r="A36" s="5" t="s">
        <v>14</v>
      </c>
      <c r="B36" s="6">
        <v>100</v>
      </c>
      <c r="C36" s="84"/>
      <c r="D36" s="93"/>
    </row>
    <row r="37" spans="1:4" ht="12.75">
      <c r="A37" s="2" t="s">
        <v>18</v>
      </c>
      <c r="B37" s="3" t="s">
        <v>2</v>
      </c>
      <c r="C37" s="3" t="s">
        <v>3</v>
      </c>
      <c r="D37" s="4" t="s">
        <v>20</v>
      </c>
    </row>
    <row r="38" spans="1:4" ht="53.25" customHeight="1">
      <c r="A38" s="5" t="s">
        <v>13</v>
      </c>
      <c r="B38" s="6">
        <v>0</v>
      </c>
      <c r="C38" s="94" t="str">
        <f>IF(AND(B38&gt;=B40),"Met PM",IF(AND(B38&gt;=B39,B38&lt;B40),"On target to meet PM","Not on target to meet PM"))</f>
        <v>Not on target to meet PM</v>
      </c>
      <c r="D38" s="92"/>
    </row>
    <row r="39" spans="1:4" ht="26.25" customHeight="1">
      <c r="A39" s="42" t="s">
        <v>51</v>
      </c>
      <c r="B39" s="6">
        <f>B40/12*6</f>
        <v>50</v>
      </c>
      <c r="C39" s="95"/>
      <c r="D39" s="92"/>
    </row>
    <row r="40" spans="1:4" ht="26.25" customHeight="1">
      <c r="A40" s="8" t="s">
        <v>14</v>
      </c>
      <c r="B40" s="6">
        <v>100</v>
      </c>
      <c r="C40" s="72"/>
      <c r="D40" s="93"/>
    </row>
    <row r="41" ht="12.75">
      <c r="A41" s="9"/>
    </row>
    <row r="42" spans="1:4" ht="12.75">
      <c r="A42" s="89" t="s">
        <v>23</v>
      </c>
      <c r="B42" s="90"/>
      <c r="C42" s="90"/>
      <c r="D42" s="91"/>
    </row>
    <row r="43" spans="1:4" ht="12.75">
      <c r="A43" s="11" t="s">
        <v>12</v>
      </c>
      <c r="B43" s="3" t="s">
        <v>2</v>
      </c>
      <c r="C43" s="3" t="s">
        <v>3</v>
      </c>
      <c r="D43" s="4" t="s">
        <v>20</v>
      </c>
    </row>
    <row r="44" spans="1:4" ht="49.5" customHeight="1">
      <c r="A44" s="8" t="s">
        <v>13</v>
      </c>
      <c r="B44" s="6">
        <v>25458</v>
      </c>
      <c r="C44" s="94" t="str">
        <f>IF(AND(B44&gt;=B47),"Met PM",IF(AND(B45-C46&lt;=B44,B44&gt;=B45-C46),"On target to meet PM","Not on target to meet PM"))</f>
        <v>Not on target to meet PM</v>
      </c>
      <c r="D44" s="109"/>
    </row>
    <row r="45" spans="1:4" ht="25.5" customHeight="1">
      <c r="A45" s="42" t="s">
        <v>51</v>
      </c>
      <c r="B45" s="6">
        <f>B47/12*6</f>
        <v>100000</v>
      </c>
      <c r="C45" s="95"/>
      <c r="D45" s="92"/>
    </row>
    <row r="46" spans="1:4" ht="49.5" customHeight="1" hidden="1">
      <c r="A46" s="42"/>
      <c r="B46" s="54">
        <v>0.1</v>
      </c>
      <c r="C46" s="50">
        <f>B45*B46</f>
        <v>10000</v>
      </c>
      <c r="D46" s="92"/>
    </row>
    <row r="47" spans="1:4" ht="24" customHeight="1">
      <c r="A47" s="8" t="s">
        <v>14</v>
      </c>
      <c r="B47" s="6">
        <v>200000</v>
      </c>
      <c r="C47" s="52"/>
      <c r="D47" s="93"/>
    </row>
    <row r="48" spans="1:4" ht="12.75">
      <c r="A48" s="2" t="s">
        <v>19</v>
      </c>
      <c r="B48" s="3" t="s">
        <v>2</v>
      </c>
      <c r="C48" s="3" t="s">
        <v>3</v>
      </c>
      <c r="D48" s="4" t="s">
        <v>20</v>
      </c>
    </row>
    <row r="49" spans="1:4" ht="49.5" customHeight="1">
      <c r="A49" s="5" t="s">
        <v>13</v>
      </c>
      <c r="B49" s="6">
        <v>31543</v>
      </c>
      <c r="C49" s="94" t="str">
        <f>IF(AND(B49&gt;=B52),"Met PM",IF(AND(B50-C51&lt;=B49,B49&gt;=B50-C51),"On target to meet PM","Not on target to meet PM"))</f>
        <v>Not on target to meet PM</v>
      </c>
      <c r="D49" s="109"/>
    </row>
    <row r="50" spans="1:4" ht="25.5" customHeight="1">
      <c r="A50" s="42" t="s">
        <v>51</v>
      </c>
      <c r="B50" s="6">
        <f>B52/12*6</f>
        <v>100000</v>
      </c>
      <c r="C50" s="95"/>
      <c r="D50" s="92"/>
    </row>
    <row r="51" spans="1:4" ht="40.5" customHeight="1" hidden="1">
      <c r="A51" s="42"/>
      <c r="B51" s="54">
        <v>0.1</v>
      </c>
      <c r="C51" s="50">
        <f>B50*B51</f>
        <v>10000</v>
      </c>
      <c r="D51" s="92"/>
    </row>
    <row r="52" spans="1:4" ht="25.5" customHeight="1">
      <c r="A52" s="5" t="s">
        <v>14</v>
      </c>
      <c r="B52" s="6">
        <v>200000</v>
      </c>
      <c r="C52" s="52"/>
      <c r="D52" s="93"/>
    </row>
    <row r="53" spans="1:4" ht="12.75">
      <c r="A53" s="2" t="s">
        <v>36</v>
      </c>
      <c r="B53" s="3" t="s">
        <v>2</v>
      </c>
      <c r="C53" s="3" t="s">
        <v>3</v>
      </c>
      <c r="D53" s="4" t="s">
        <v>20</v>
      </c>
    </row>
    <row r="54" spans="1:4" ht="66.75" customHeight="1">
      <c r="A54" s="5" t="s">
        <v>13</v>
      </c>
      <c r="B54" s="6">
        <v>31243</v>
      </c>
      <c r="C54" s="94" t="str">
        <f>IF(AND(B54&gt;=B57),"Met PM",IF(AND(B55-C56&lt;=B54,B54&gt;=B55-C56),"On target to meet PM","Not on target to meet PM"))</f>
        <v>Not on target to meet PM</v>
      </c>
      <c r="D54" s="109"/>
    </row>
    <row r="55" spans="1:4" ht="25.5" customHeight="1">
      <c r="A55" s="42" t="s">
        <v>51</v>
      </c>
      <c r="B55" s="6">
        <f>B57/12*6</f>
        <v>100000</v>
      </c>
      <c r="C55" s="95"/>
      <c r="D55" s="92"/>
    </row>
    <row r="56" spans="1:4" ht="45" customHeight="1" hidden="1">
      <c r="A56" s="42"/>
      <c r="B56" s="54">
        <v>0.1</v>
      </c>
      <c r="C56" s="50">
        <f>B55*B56</f>
        <v>10000</v>
      </c>
      <c r="D56" s="92"/>
    </row>
    <row r="57" spans="1:4" ht="25.5" customHeight="1">
      <c r="A57" s="5" t="s">
        <v>14</v>
      </c>
      <c r="B57" s="6">
        <v>200000</v>
      </c>
      <c r="C57" s="52"/>
      <c r="D57" s="93"/>
    </row>
    <row r="58" spans="1:4" ht="12.75">
      <c r="A58" s="11" t="s">
        <v>18</v>
      </c>
      <c r="B58" s="3" t="s">
        <v>2</v>
      </c>
      <c r="C58" s="3" t="s">
        <v>3</v>
      </c>
      <c r="D58" s="4" t="s">
        <v>20</v>
      </c>
    </row>
    <row r="59" spans="1:4" ht="53.25" customHeight="1">
      <c r="A59" s="8" t="s">
        <v>13</v>
      </c>
      <c r="B59" s="6">
        <v>7300</v>
      </c>
      <c r="C59" s="82" t="str">
        <f>IF(AND(B59&gt;=B61),"Met PM",IF(AND(B59&gt;=B60,B59&lt;B61),"On target to meet PM","Not on target to meet PM"))</f>
        <v>Met PM</v>
      </c>
      <c r="D59" s="92"/>
    </row>
    <row r="60" spans="1:4" ht="26.25" customHeight="1">
      <c r="A60" s="42" t="s">
        <v>51</v>
      </c>
      <c r="B60" s="6">
        <f>B61/12*6</f>
        <v>2500</v>
      </c>
      <c r="C60" s="83"/>
      <c r="D60" s="92"/>
    </row>
    <row r="61" spans="1:4" ht="26.25" customHeight="1">
      <c r="A61" s="8" t="s">
        <v>14</v>
      </c>
      <c r="B61" s="6">
        <v>5000</v>
      </c>
      <c r="C61" s="84"/>
      <c r="D61" s="93"/>
    </row>
    <row r="62" ht="12.75">
      <c r="A62" s="12"/>
    </row>
    <row r="63" spans="1:4" ht="12.75">
      <c r="A63" s="89" t="s">
        <v>24</v>
      </c>
      <c r="B63" s="90"/>
      <c r="C63" s="90"/>
      <c r="D63" s="91"/>
    </row>
    <row r="64" spans="1:4" ht="12.75">
      <c r="A64" s="11" t="s">
        <v>12</v>
      </c>
      <c r="B64" s="3" t="s">
        <v>2</v>
      </c>
      <c r="C64" s="3" t="s">
        <v>3</v>
      </c>
      <c r="D64" s="4" t="s">
        <v>20</v>
      </c>
    </row>
    <row r="65" spans="1:4" ht="53.25" customHeight="1">
      <c r="A65" s="8" t="s">
        <v>13</v>
      </c>
      <c r="B65" s="6">
        <v>2230</v>
      </c>
      <c r="C65" s="82" t="str">
        <f>IF(AND(B65&gt;=B67),"Met PM",IF(AND(B65&gt;=B66,B65&lt;B67),"On target to meet PM","Not on target to meet PM"))</f>
        <v>Met PM</v>
      </c>
      <c r="D65" s="92"/>
    </row>
    <row r="66" spans="1:4" ht="26.25" customHeight="1">
      <c r="A66" s="42" t="s">
        <v>51</v>
      </c>
      <c r="B66" s="6">
        <f>B67/12*6</f>
        <v>250</v>
      </c>
      <c r="C66" s="83"/>
      <c r="D66" s="92"/>
    </row>
    <row r="67" spans="1:4" ht="26.25" customHeight="1">
      <c r="A67" s="8" t="s">
        <v>14</v>
      </c>
      <c r="B67" s="6">
        <v>500</v>
      </c>
      <c r="C67" s="84"/>
      <c r="D67" s="93"/>
    </row>
    <row r="68" spans="1:4" ht="12.75">
      <c r="A68" s="11" t="s">
        <v>19</v>
      </c>
      <c r="B68" s="3" t="s">
        <v>2</v>
      </c>
      <c r="C68" s="3" t="s">
        <v>3</v>
      </c>
      <c r="D68" s="4" t="s">
        <v>20</v>
      </c>
    </row>
    <row r="69" spans="1:4" ht="53.25" customHeight="1">
      <c r="A69" s="8" t="s">
        <v>13</v>
      </c>
      <c r="B69" s="6">
        <v>2230</v>
      </c>
      <c r="C69" s="82" t="str">
        <f>IF(AND(B69&gt;=B71),"Met PM",IF(AND(B69&gt;=B70,B69&lt;B71),"On target to meet PM","Not on target to meet PM"))</f>
        <v>Met PM</v>
      </c>
      <c r="D69" s="92"/>
    </row>
    <row r="70" spans="1:4" ht="26.25" customHeight="1">
      <c r="A70" s="42" t="s">
        <v>51</v>
      </c>
      <c r="B70" s="6">
        <f>B71/12*6</f>
        <v>50</v>
      </c>
      <c r="C70" s="83"/>
      <c r="D70" s="92"/>
    </row>
    <row r="71" spans="1:4" ht="26.25" customHeight="1">
      <c r="A71" s="8" t="s">
        <v>14</v>
      </c>
      <c r="B71" s="6">
        <v>100</v>
      </c>
      <c r="C71" s="84"/>
      <c r="D71" s="93"/>
    </row>
    <row r="72" spans="1:4" ht="12.75">
      <c r="A72" s="11" t="s">
        <v>36</v>
      </c>
      <c r="B72" s="3" t="s">
        <v>2</v>
      </c>
      <c r="C72" s="3" t="s">
        <v>3</v>
      </c>
      <c r="D72" s="4" t="s">
        <v>20</v>
      </c>
    </row>
    <row r="73" spans="1:4" ht="53.25" customHeight="1">
      <c r="A73" s="8" t="s">
        <v>13</v>
      </c>
      <c r="B73" s="6">
        <v>2080</v>
      </c>
      <c r="C73" s="82" t="str">
        <f>IF(AND(B73&gt;=B75),"Met PM",IF(AND(B73&gt;=B74,B73&lt;B75),"On target to meet PM","Not on target to meet PM"))</f>
        <v>Met PM</v>
      </c>
      <c r="D73" s="92"/>
    </row>
    <row r="74" spans="1:4" ht="26.25" customHeight="1">
      <c r="A74" s="42" t="s">
        <v>51</v>
      </c>
      <c r="B74" s="6">
        <f>B75/12*6</f>
        <v>50</v>
      </c>
      <c r="C74" s="83"/>
      <c r="D74" s="92"/>
    </row>
    <row r="75" spans="1:4" ht="26.25" customHeight="1">
      <c r="A75" s="8" t="s">
        <v>14</v>
      </c>
      <c r="B75" s="6">
        <v>100</v>
      </c>
      <c r="C75" s="84"/>
      <c r="D75" s="93"/>
    </row>
    <row r="76" spans="1:4" ht="12.75">
      <c r="A76" s="11" t="s">
        <v>18</v>
      </c>
      <c r="B76" s="3" t="s">
        <v>2</v>
      </c>
      <c r="C76" s="3" t="s">
        <v>3</v>
      </c>
      <c r="D76" s="4" t="s">
        <v>20</v>
      </c>
    </row>
    <row r="77" spans="1:4" ht="53.25" customHeight="1">
      <c r="A77" s="8" t="s">
        <v>13</v>
      </c>
      <c r="B77" s="6">
        <v>500</v>
      </c>
      <c r="C77" s="82" t="str">
        <f>IF(AND(B77&gt;=B79),"Met PM",IF(AND(B77&gt;=B78,B77&lt;B79),"On target to meet PM","Not on target to meet PM"))</f>
        <v>Met PM</v>
      </c>
      <c r="D77" s="92"/>
    </row>
    <row r="78" spans="1:4" ht="26.25" customHeight="1">
      <c r="A78" s="42" t="s">
        <v>51</v>
      </c>
      <c r="B78" s="6">
        <f>B79/12*6</f>
        <v>25</v>
      </c>
      <c r="C78" s="83"/>
      <c r="D78" s="92"/>
    </row>
    <row r="79" spans="1:4" ht="26.25" customHeight="1">
      <c r="A79" s="8" t="s">
        <v>14</v>
      </c>
      <c r="B79" s="6">
        <v>50</v>
      </c>
      <c r="C79" s="84"/>
      <c r="D79" s="93"/>
    </row>
    <row r="80" ht="12.75">
      <c r="A80" s="12"/>
    </row>
    <row r="81" spans="1:4" ht="12.75">
      <c r="A81" s="88" t="s">
        <v>58</v>
      </c>
      <c r="B81" s="88"/>
      <c r="C81" s="88"/>
      <c r="D81" s="88"/>
    </row>
    <row r="82" ht="12.75">
      <c r="A82" s="12"/>
    </row>
    <row r="83" spans="1:4" ht="12.75">
      <c r="A83" s="89" t="s">
        <v>16</v>
      </c>
      <c r="B83" s="90"/>
      <c r="C83" s="90"/>
      <c r="D83" s="91"/>
    </row>
    <row r="84" spans="1:4" ht="12.75">
      <c r="A84" s="11" t="s">
        <v>12</v>
      </c>
      <c r="B84" s="3" t="s">
        <v>2</v>
      </c>
      <c r="C84" s="3" t="s">
        <v>3</v>
      </c>
      <c r="D84" s="4" t="s">
        <v>20</v>
      </c>
    </row>
    <row r="85" spans="1:4" ht="53.25" customHeight="1">
      <c r="A85" s="14" t="s">
        <v>13</v>
      </c>
      <c r="B85" s="6">
        <v>151</v>
      </c>
      <c r="C85" s="82" t="str">
        <f>IF(AND(B85&gt;=B88),"Met PM",IF(AND(B85+C87&gt;=B86,B85&lt;B88),"On target to meet PM","Not on target to meet PM"))</f>
        <v>On target to meet PM</v>
      </c>
      <c r="D85" s="92"/>
    </row>
    <row r="86" spans="1:4" ht="26.25" customHeight="1">
      <c r="A86" s="42" t="s">
        <v>51</v>
      </c>
      <c r="B86" s="6">
        <f>B88/12*6</f>
        <v>156</v>
      </c>
      <c r="C86" s="83"/>
      <c r="D86" s="92"/>
    </row>
    <row r="87" spans="1:4" ht="26.25" customHeight="1" hidden="1">
      <c r="A87" s="42"/>
      <c r="B87" s="54">
        <v>0.05</v>
      </c>
      <c r="C87" s="57">
        <f>B87*B86</f>
        <v>7.800000000000001</v>
      </c>
      <c r="D87" s="92"/>
    </row>
    <row r="88" spans="1:4" ht="26.25" customHeight="1">
      <c r="A88" s="14" t="s">
        <v>14</v>
      </c>
      <c r="B88" s="6">
        <v>312</v>
      </c>
      <c r="C88" s="53"/>
      <c r="D88" s="93"/>
    </row>
    <row r="89" ht="12" customHeight="1">
      <c r="A89" s="12"/>
    </row>
    <row r="90" spans="1:4" ht="12.75">
      <c r="A90" s="114" t="s">
        <v>66</v>
      </c>
      <c r="B90" s="114"/>
      <c r="C90" s="114"/>
      <c r="D90" s="114"/>
    </row>
    <row r="91" ht="9.75" customHeight="1">
      <c r="A91" s="12"/>
    </row>
    <row r="92" spans="1:4" ht="41.25" customHeight="1">
      <c r="A92" s="85" t="s">
        <v>70</v>
      </c>
      <c r="B92" s="85"/>
      <c r="C92" s="85"/>
      <c r="D92" s="85"/>
    </row>
    <row r="108" spans="1:4" ht="12.75">
      <c r="A108" s="12"/>
      <c r="B108" s="12"/>
      <c r="C108" s="12"/>
      <c r="D108" s="12"/>
    </row>
  </sheetData>
  <sheetProtection sheet="1" objects="1" scenarios="1"/>
  <protectedRanges>
    <protectedRange sqref="D8:D10 D12:D14 D59:D61 D52 D16:D18 D20:D22 D38:D40 D26:D28 D30:D32 D34:D36 D47 D57" name="Range1"/>
    <protectedRange sqref="D44:D46" name="Range1_2"/>
    <protectedRange sqref="D49:D51" name="Range1_2_1"/>
    <protectedRange sqref="D54:D56" name="Range1_2_2"/>
  </protectedRanges>
  <mergeCells count="47">
    <mergeCell ref="A90:D90"/>
    <mergeCell ref="C73:C75"/>
    <mergeCell ref="A81:D81"/>
    <mergeCell ref="A83:D83"/>
    <mergeCell ref="D85:D88"/>
    <mergeCell ref="D73:D75"/>
    <mergeCell ref="C77:C79"/>
    <mergeCell ref="D77:D79"/>
    <mergeCell ref="C85:C86"/>
    <mergeCell ref="C8:C10"/>
    <mergeCell ref="D8:D10"/>
    <mergeCell ref="D20:D22"/>
    <mergeCell ref="C20:C21"/>
    <mergeCell ref="D65:D67"/>
    <mergeCell ref="C69:C71"/>
    <mergeCell ref="D69:D71"/>
    <mergeCell ref="A63:D63"/>
    <mergeCell ref="C65:C67"/>
    <mergeCell ref="D49:D52"/>
    <mergeCell ref="D54:D57"/>
    <mergeCell ref="C49:C50"/>
    <mergeCell ref="C54:C55"/>
    <mergeCell ref="A42:D42"/>
    <mergeCell ref="D44:D47"/>
    <mergeCell ref="C38:C40"/>
    <mergeCell ref="D38:D40"/>
    <mergeCell ref="C44:C45"/>
    <mergeCell ref="A1:D1"/>
    <mergeCell ref="A92:D92"/>
    <mergeCell ref="A2:D2"/>
    <mergeCell ref="A3:C3"/>
    <mergeCell ref="A4:C4"/>
    <mergeCell ref="D3:D4"/>
    <mergeCell ref="D16:D18"/>
    <mergeCell ref="C30:C32"/>
    <mergeCell ref="C59:C61"/>
    <mergeCell ref="D59:D61"/>
    <mergeCell ref="A6:D6"/>
    <mergeCell ref="A24:D24"/>
    <mergeCell ref="D30:D32"/>
    <mergeCell ref="C34:C36"/>
    <mergeCell ref="D34:D36"/>
    <mergeCell ref="C26:C28"/>
    <mergeCell ref="D26:D28"/>
    <mergeCell ref="C12:C14"/>
    <mergeCell ref="D12:D14"/>
    <mergeCell ref="C16:C18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3" max="255" man="1"/>
    <brk id="5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122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27</v>
      </c>
      <c r="B2" s="98"/>
      <c r="C2" s="98"/>
      <c r="D2" s="99"/>
    </row>
    <row r="3" spans="1:4" ht="60" customHeight="1">
      <c r="A3" s="100" t="s">
        <v>8</v>
      </c>
      <c r="B3" s="101"/>
      <c r="C3" s="102"/>
      <c r="D3" s="103" t="s">
        <v>69</v>
      </c>
    </row>
    <row r="4" spans="1:4" ht="84.75" customHeight="1">
      <c r="A4" s="100" t="s">
        <v>1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1751</v>
      </c>
      <c r="C8" s="82" t="str">
        <f>IF(AND(B8&gt;=B10),"Met PM",IF(AND(B8&gt;=B9,B8&lt;B10),"On target to meet PM","Not on target to meet PM"))</f>
        <v>Met PM</v>
      </c>
      <c r="D8" s="92"/>
    </row>
    <row r="9" spans="1:4" ht="26.25" customHeight="1">
      <c r="A9" s="42" t="s">
        <v>51</v>
      </c>
      <c r="B9" s="6">
        <f>B10/12*6</f>
        <v>400</v>
      </c>
      <c r="C9" s="83"/>
      <c r="D9" s="92"/>
    </row>
    <row r="10" spans="1:4" ht="26.25" customHeight="1">
      <c r="A10" s="5" t="s">
        <v>14</v>
      </c>
      <c r="B10" s="6">
        <v>800</v>
      </c>
      <c r="C10" s="84"/>
      <c r="D10" s="93"/>
    </row>
    <row r="11" spans="1:4" ht="12.75">
      <c r="A11" s="2" t="s">
        <v>18</v>
      </c>
      <c r="B11" s="3" t="s">
        <v>2</v>
      </c>
      <c r="C11" s="3" t="s">
        <v>3</v>
      </c>
      <c r="D11" s="4" t="s">
        <v>20</v>
      </c>
    </row>
    <row r="12" spans="1:4" ht="53.25" customHeight="1">
      <c r="A12" s="5" t="s">
        <v>13</v>
      </c>
      <c r="B12" s="6">
        <v>238</v>
      </c>
      <c r="C12" s="82" t="str">
        <f>IF(AND(B12&gt;=B15),"Met PM",IF(AND(B12+C14&gt;=B13,B12&lt;B15),"On target to meet PM","Not on target to meet PM"))</f>
        <v>On target to meet PM</v>
      </c>
      <c r="D12" s="92"/>
    </row>
    <row r="13" spans="1:4" ht="26.25" customHeight="1">
      <c r="A13" s="42" t="s">
        <v>51</v>
      </c>
      <c r="B13" s="6">
        <f>B15/12*6</f>
        <v>250</v>
      </c>
      <c r="C13" s="83"/>
      <c r="D13" s="92"/>
    </row>
    <row r="14" spans="1:4" ht="26.25" customHeight="1" hidden="1">
      <c r="A14" s="42"/>
      <c r="B14" s="54">
        <v>0.1</v>
      </c>
      <c r="C14" s="57">
        <f>B13*B14</f>
        <v>25</v>
      </c>
      <c r="D14" s="92"/>
    </row>
    <row r="15" spans="1:4" ht="26.25" customHeight="1">
      <c r="A15" s="5" t="s">
        <v>14</v>
      </c>
      <c r="B15" s="6">
        <v>500</v>
      </c>
      <c r="C15" s="53"/>
      <c r="D15" s="93"/>
    </row>
    <row r="16" spans="1:4" ht="12.75">
      <c r="A16" s="2" t="s">
        <v>38</v>
      </c>
      <c r="B16" s="3" t="s">
        <v>2</v>
      </c>
      <c r="C16" s="3" t="s">
        <v>3</v>
      </c>
      <c r="D16" s="4" t="s">
        <v>20</v>
      </c>
    </row>
    <row r="17" spans="1:4" ht="53.25" customHeight="1">
      <c r="A17" s="5" t="s">
        <v>13</v>
      </c>
      <c r="B17" s="6">
        <v>1449</v>
      </c>
      <c r="C17" s="82" t="str">
        <f>IF(AND(B17&gt;=B19),"Met PM",IF(AND(B17&gt;=B18,B17&lt;B19),"On target to meet PM","Not on target to meet PM"))</f>
        <v>Met PM</v>
      </c>
      <c r="D17" s="92"/>
    </row>
    <row r="18" spans="1:4" ht="26.25" customHeight="1">
      <c r="A18" s="42" t="s">
        <v>51</v>
      </c>
      <c r="B18" s="6">
        <f>B19/12*6</f>
        <v>700</v>
      </c>
      <c r="C18" s="83"/>
      <c r="D18" s="92"/>
    </row>
    <row r="19" spans="1:4" ht="26.25" customHeight="1">
      <c r="A19" s="5" t="s">
        <v>14</v>
      </c>
      <c r="B19" s="6">
        <v>1400</v>
      </c>
      <c r="C19" s="84"/>
      <c r="D19" s="93"/>
    </row>
    <row r="20" spans="1:2" ht="12.75">
      <c r="A20" s="7"/>
      <c r="B20" s="1"/>
    </row>
    <row r="21" spans="1:4" ht="12.75">
      <c r="A21" s="89" t="s">
        <v>22</v>
      </c>
      <c r="B21" s="90"/>
      <c r="C21" s="90"/>
      <c r="D21" s="91"/>
    </row>
    <row r="22" spans="1:4" ht="12.75">
      <c r="A22" s="2" t="s">
        <v>12</v>
      </c>
      <c r="B22" s="3" t="s">
        <v>2</v>
      </c>
      <c r="C22" s="3" t="s">
        <v>3</v>
      </c>
      <c r="D22" s="4" t="s">
        <v>20</v>
      </c>
    </row>
    <row r="23" spans="1:4" ht="53.25" customHeight="1">
      <c r="A23" s="5" t="s">
        <v>13</v>
      </c>
      <c r="B23" s="6">
        <v>76</v>
      </c>
      <c r="C23" s="82" t="str">
        <f>IF(AND(B23&gt;=B25),"Met PM",IF(AND(B23&gt;=B24,B23&lt;B25),"On target to meet PM","Not on target to meet PM"))</f>
        <v>Met PM</v>
      </c>
      <c r="D23" s="92"/>
    </row>
    <row r="24" spans="1:4" ht="26.25" customHeight="1">
      <c r="A24" s="42" t="s">
        <v>51</v>
      </c>
      <c r="B24" s="6">
        <f>B25/12*6</f>
        <v>6</v>
      </c>
      <c r="C24" s="83"/>
      <c r="D24" s="92"/>
    </row>
    <row r="25" spans="1:4" ht="26.25" customHeight="1">
      <c r="A25" s="8" t="s">
        <v>14</v>
      </c>
      <c r="B25" s="6">
        <v>12</v>
      </c>
      <c r="C25" s="84"/>
      <c r="D25" s="93"/>
    </row>
    <row r="26" spans="1:4" ht="12.75">
      <c r="A26" s="2" t="s">
        <v>18</v>
      </c>
      <c r="B26" s="3" t="s">
        <v>2</v>
      </c>
      <c r="C26" s="3" t="s">
        <v>3</v>
      </c>
      <c r="D26" s="4" t="s">
        <v>20</v>
      </c>
    </row>
    <row r="27" spans="1:4" ht="53.25" customHeight="1">
      <c r="A27" s="5" t="s">
        <v>13</v>
      </c>
      <c r="B27" s="6">
        <v>75</v>
      </c>
      <c r="C27" s="106" t="s">
        <v>40</v>
      </c>
      <c r="D27" s="92"/>
    </row>
    <row r="28" spans="1:4" ht="26.25" customHeight="1">
      <c r="A28" s="42" t="s">
        <v>51</v>
      </c>
      <c r="B28" s="44">
        <f>B29/12*6</f>
        <v>0</v>
      </c>
      <c r="C28" s="107"/>
      <c r="D28" s="92"/>
    </row>
    <row r="29" spans="1:4" ht="26.25" customHeight="1">
      <c r="A29" s="8" t="s">
        <v>14</v>
      </c>
      <c r="B29" s="6"/>
      <c r="C29" s="108"/>
      <c r="D29" s="93"/>
    </row>
    <row r="30" spans="1:4" ht="12.75">
      <c r="A30" s="2" t="s">
        <v>38</v>
      </c>
      <c r="B30" s="3" t="s">
        <v>2</v>
      </c>
      <c r="C30" s="3" t="s">
        <v>3</v>
      </c>
      <c r="D30" s="4" t="s">
        <v>20</v>
      </c>
    </row>
    <row r="31" spans="1:4" ht="53.25" customHeight="1">
      <c r="A31" s="5" t="s">
        <v>13</v>
      </c>
      <c r="B31" s="6"/>
      <c r="C31" s="115" t="s">
        <v>48</v>
      </c>
      <c r="D31" s="92"/>
    </row>
    <row r="32" spans="1:4" ht="26.25" customHeight="1">
      <c r="A32" s="42" t="s">
        <v>51</v>
      </c>
      <c r="B32" s="44">
        <f>B33/12*6</f>
        <v>0</v>
      </c>
      <c r="C32" s="116"/>
      <c r="D32" s="92"/>
    </row>
    <row r="33" spans="1:4" ht="26.25" customHeight="1">
      <c r="A33" s="8" t="s">
        <v>14</v>
      </c>
      <c r="B33" s="6"/>
      <c r="C33" s="117"/>
      <c r="D33" s="93"/>
    </row>
    <row r="34" ht="12.75">
      <c r="A34" s="9"/>
    </row>
    <row r="35" spans="1:4" ht="12.75">
      <c r="A35" s="89" t="s">
        <v>23</v>
      </c>
      <c r="B35" s="90"/>
      <c r="C35" s="90"/>
      <c r="D35" s="91"/>
    </row>
    <row r="36" spans="1:4" ht="12.75">
      <c r="A36" s="11" t="s">
        <v>12</v>
      </c>
      <c r="B36" s="3" t="s">
        <v>2</v>
      </c>
      <c r="C36" s="3" t="s">
        <v>3</v>
      </c>
      <c r="D36" s="4" t="s">
        <v>20</v>
      </c>
    </row>
    <row r="37" spans="1:4" ht="53.25" customHeight="1">
      <c r="A37" s="8" t="s">
        <v>13</v>
      </c>
      <c r="B37" s="6">
        <v>35439</v>
      </c>
      <c r="C37" s="82" t="str">
        <f>IF(AND(B37&gt;=B40),"Met PM",IF(AND(B38-C39&lt;=B37,B37&gt;=B38-C39),"On target to meet PM","Not on target to meet PM"))</f>
        <v>On target to meet PM</v>
      </c>
      <c r="D37" s="109"/>
    </row>
    <row r="38" spans="1:4" ht="26.25" customHeight="1">
      <c r="A38" s="42" t="s">
        <v>51</v>
      </c>
      <c r="B38" s="6">
        <f>B40/12*6</f>
        <v>37500</v>
      </c>
      <c r="C38" s="110"/>
      <c r="D38" s="92"/>
    </row>
    <row r="39" spans="1:4" ht="26.25" customHeight="1" hidden="1">
      <c r="A39" s="42"/>
      <c r="B39" s="54">
        <v>0.1</v>
      </c>
      <c r="C39" s="50">
        <f>B38*B39</f>
        <v>3750</v>
      </c>
      <c r="D39" s="92"/>
    </row>
    <row r="40" spans="1:4" ht="26.25" customHeight="1">
      <c r="A40" s="8" t="s">
        <v>14</v>
      </c>
      <c r="B40" s="6">
        <v>75000</v>
      </c>
      <c r="C40" s="52"/>
      <c r="D40" s="93"/>
    </row>
    <row r="41" spans="1:4" ht="12.75">
      <c r="A41" s="11" t="s">
        <v>18</v>
      </c>
      <c r="B41" s="3" t="s">
        <v>2</v>
      </c>
      <c r="C41" s="3" t="s">
        <v>3</v>
      </c>
      <c r="D41" s="4" t="s">
        <v>20</v>
      </c>
    </row>
    <row r="42" spans="1:4" ht="53.25" customHeight="1">
      <c r="A42" s="8" t="s">
        <v>13</v>
      </c>
      <c r="B42" s="6">
        <v>20963</v>
      </c>
      <c r="C42" s="82" t="str">
        <f>IF(AND(B42&gt;=B44),"Met PM",IF(AND(B42&gt;=B43,B42&lt;B44),"On target to meet PM","Not on target to meet PM"))</f>
        <v>Met PM</v>
      </c>
      <c r="D42" s="92"/>
    </row>
    <row r="43" spans="1:4" ht="26.25" customHeight="1">
      <c r="A43" s="42" t="s">
        <v>51</v>
      </c>
      <c r="B43" s="6">
        <f>B44/12*6</f>
        <v>10000</v>
      </c>
      <c r="C43" s="83"/>
      <c r="D43" s="92"/>
    </row>
    <row r="44" spans="1:4" ht="26.25" customHeight="1">
      <c r="A44" s="8" t="s">
        <v>14</v>
      </c>
      <c r="B44" s="6">
        <v>20000</v>
      </c>
      <c r="C44" s="84"/>
      <c r="D44" s="93"/>
    </row>
    <row r="45" spans="1:4" ht="12.75">
      <c r="A45" s="11" t="s">
        <v>38</v>
      </c>
      <c r="B45" s="3" t="s">
        <v>2</v>
      </c>
      <c r="C45" s="3" t="s">
        <v>3</v>
      </c>
      <c r="D45" s="4" t="s">
        <v>20</v>
      </c>
    </row>
    <row r="46" spans="1:4" ht="53.25" customHeight="1">
      <c r="A46" s="8" t="s">
        <v>13</v>
      </c>
      <c r="B46" s="6">
        <v>3648</v>
      </c>
      <c r="C46" s="94" t="str">
        <f>IF(AND(B46&gt;=B49),"Met PM",IF(AND(B47-C48&lt;=B46,B46&gt;=B47-C48),"On target to meet PM","Not on target to meet PM"))</f>
        <v>Not on target to meet PM</v>
      </c>
      <c r="D46" s="109"/>
    </row>
    <row r="47" spans="1:4" ht="26.25" customHeight="1">
      <c r="A47" s="42" t="s">
        <v>51</v>
      </c>
      <c r="B47" s="6">
        <f>B49/12*6</f>
        <v>8500</v>
      </c>
      <c r="C47" s="95"/>
      <c r="D47" s="92"/>
    </row>
    <row r="48" spans="1:4" ht="26.25" customHeight="1" hidden="1">
      <c r="A48" s="42"/>
      <c r="B48" s="54">
        <v>0.1</v>
      </c>
      <c r="C48" s="50">
        <f>B47*B48</f>
        <v>850</v>
      </c>
      <c r="D48" s="92"/>
    </row>
    <row r="49" spans="1:4" ht="26.25" customHeight="1">
      <c r="A49" s="8" t="s">
        <v>14</v>
      </c>
      <c r="B49" s="6">
        <v>17000</v>
      </c>
      <c r="C49" s="52"/>
      <c r="D49" s="93"/>
    </row>
    <row r="50" ht="12.75">
      <c r="A50" s="12"/>
    </row>
    <row r="51" spans="1:4" ht="12.75">
      <c r="A51" s="89" t="s">
        <v>24</v>
      </c>
      <c r="B51" s="90"/>
      <c r="C51" s="90"/>
      <c r="D51" s="91"/>
    </row>
    <row r="52" spans="1:4" ht="12.75">
      <c r="A52" s="11" t="s">
        <v>12</v>
      </c>
      <c r="B52" s="3" t="s">
        <v>2</v>
      </c>
      <c r="C52" s="3" t="s">
        <v>3</v>
      </c>
      <c r="D52" s="4" t="s">
        <v>20</v>
      </c>
    </row>
    <row r="53" spans="1:4" ht="53.25" customHeight="1">
      <c r="A53" s="8" t="s">
        <v>13</v>
      </c>
      <c r="B53" s="6">
        <v>338</v>
      </c>
      <c r="C53" s="82" t="str">
        <f>IF(AND(B53&gt;=B55),"Met PM",IF(AND(B53&gt;=B54,B53&lt;B55),"On target to meet PM","Not on target to meet PM"))</f>
        <v>Met PM</v>
      </c>
      <c r="D53" s="92"/>
    </row>
    <row r="54" spans="1:4" ht="26.25" customHeight="1">
      <c r="A54" s="42" t="s">
        <v>51</v>
      </c>
      <c r="B54" s="6">
        <f>B55/12*6</f>
        <v>30</v>
      </c>
      <c r="C54" s="83"/>
      <c r="D54" s="92"/>
    </row>
    <row r="55" spans="1:4" ht="26.25" customHeight="1">
      <c r="A55" s="8" t="s">
        <v>14</v>
      </c>
      <c r="B55" s="6">
        <v>60</v>
      </c>
      <c r="C55" s="84"/>
      <c r="D55" s="93"/>
    </row>
    <row r="56" spans="1:4" ht="12.75">
      <c r="A56" s="11" t="s">
        <v>18</v>
      </c>
      <c r="B56" s="3" t="s">
        <v>2</v>
      </c>
      <c r="C56" s="3" t="s">
        <v>3</v>
      </c>
      <c r="D56" s="4" t="s">
        <v>20</v>
      </c>
    </row>
    <row r="57" spans="1:4" ht="53.25" customHeight="1">
      <c r="A57" s="8" t="s">
        <v>13</v>
      </c>
      <c r="B57" s="6">
        <v>100</v>
      </c>
      <c r="C57" s="82" t="str">
        <f>IF(AND(B57&gt;=B59),"Met PM",IF(AND(B57&gt;=B58,B57&lt;B59),"On target to meet PM","Not on target to meet PM"))</f>
        <v>Met PM</v>
      </c>
      <c r="D57" s="92"/>
    </row>
    <row r="58" spans="1:4" ht="26.25" customHeight="1">
      <c r="A58" s="42" t="s">
        <v>51</v>
      </c>
      <c r="B58" s="6">
        <f>B59/12*6</f>
        <v>30</v>
      </c>
      <c r="C58" s="83"/>
      <c r="D58" s="92"/>
    </row>
    <row r="59" spans="1:4" ht="26.25" customHeight="1">
      <c r="A59" s="8" t="s">
        <v>14</v>
      </c>
      <c r="B59" s="6">
        <v>60</v>
      </c>
      <c r="C59" s="84"/>
      <c r="D59" s="93"/>
    </row>
    <row r="60" spans="1:4" ht="12.75">
      <c r="A60" s="11" t="s">
        <v>38</v>
      </c>
      <c r="B60" s="3" t="s">
        <v>2</v>
      </c>
      <c r="C60" s="3" t="s">
        <v>3</v>
      </c>
      <c r="D60" s="4" t="s">
        <v>20</v>
      </c>
    </row>
    <row r="61" spans="1:4" ht="53.25" customHeight="1">
      <c r="A61" s="8" t="s">
        <v>13</v>
      </c>
      <c r="B61" s="6">
        <v>0</v>
      </c>
      <c r="C61" s="94" t="str">
        <f>IF(AND(B61&gt;=B63),"Met PM",IF(AND(B61&gt;=B62,B61&lt;B63),"On target to meet PM","Not on target to meet PM"))</f>
        <v>Not on target to meet PM</v>
      </c>
      <c r="D61" s="92"/>
    </row>
    <row r="62" spans="1:4" ht="26.25" customHeight="1">
      <c r="A62" s="42" t="s">
        <v>51</v>
      </c>
      <c r="B62" s="6">
        <f>B63/12*6</f>
        <v>30</v>
      </c>
      <c r="C62" s="95"/>
      <c r="D62" s="92"/>
    </row>
    <row r="63" spans="1:4" ht="26.25" customHeight="1">
      <c r="A63" s="8" t="s">
        <v>14</v>
      </c>
      <c r="B63" s="6">
        <v>60</v>
      </c>
      <c r="C63" s="72"/>
      <c r="D63" s="93"/>
    </row>
    <row r="64" ht="7.5" customHeight="1">
      <c r="A64" s="12"/>
    </row>
    <row r="65" spans="1:4" ht="12.75">
      <c r="A65" s="88" t="s">
        <v>58</v>
      </c>
      <c r="B65" s="88"/>
      <c r="C65" s="88"/>
      <c r="D65" s="88"/>
    </row>
    <row r="66" ht="9" customHeight="1">
      <c r="A66" s="12"/>
    </row>
    <row r="67" spans="1:4" ht="12.75">
      <c r="A67" s="89" t="s">
        <v>16</v>
      </c>
      <c r="B67" s="90"/>
      <c r="C67" s="90"/>
      <c r="D67" s="91"/>
    </row>
    <row r="68" spans="1:4" ht="12.75">
      <c r="A68" s="11" t="s">
        <v>12</v>
      </c>
      <c r="B68" s="3" t="s">
        <v>2</v>
      </c>
      <c r="C68" s="3" t="s">
        <v>3</v>
      </c>
      <c r="D68" s="4" t="s">
        <v>20</v>
      </c>
    </row>
    <row r="69" spans="1:4" ht="53.25" customHeight="1">
      <c r="A69" s="14" t="s">
        <v>13</v>
      </c>
      <c r="B69" s="6">
        <v>25</v>
      </c>
      <c r="C69" s="94" t="str">
        <f>IF(AND(B69&gt;=B72),"Met PM",IF(AND(B70-C71&lt;=B69,B69&gt;=B70-C71),"On target to meet PM","Not on target to meet PM"))</f>
        <v>Not on target to meet PM</v>
      </c>
      <c r="D69" s="109"/>
    </row>
    <row r="70" spans="1:4" ht="26.25" customHeight="1">
      <c r="A70" s="42" t="s">
        <v>51</v>
      </c>
      <c r="B70" s="6">
        <f>B72/12*6</f>
        <v>33</v>
      </c>
      <c r="C70" s="95"/>
      <c r="D70" s="92"/>
    </row>
    <row r="71" spans="1:4" ht="26.25" customHeight="1" hidden="1">
      <c r="A71" s="42"/>
      <c r="B71" s="54">
        <v>0.05</v>
      </c>
      <c r="C71" s="50">
        <f>B70*B71</f>
        <v>1.6500000000000001</v>
      </c>
      <c r="D71" s="92"/>
    </row>
    <row r="72" spans="1:4" ht="26.25" customHeight="1">
      <c r="A72" s="14" t="s">
        <v>14</v>
      </c>
      <c r="B72" s="6">
        <v>66</v>
      </c>
      <c r="C72" s="52"/>
      <c r="D72" s="93"/>
    </row>
    <row r="73" spans="1:4" ht="9" customHeight="1">
      <c r="A73" s="13"/>
      <c r="B73" s="23"/>
      <c r="C73" s="24"/>
      <c r="D73" s="25"/>
    </row>
    <row r="74" spans="1:4" ht="12.75">
      <c r="A74" s="88" t="s">
        <v>60</v>
      </c>
      <c r="B74" s="88"/>
      <c r="C74" s="88"/>
      <c r="D74" s="88"/>
    </row>
    <row r="75" ht="8.25" customHeight="1">
      <c r="A75" s="12"/>
    </row>
    <row r="76" spans="1:4" ht="44.25" customHeight="1">
      <c r="A76" s="85" t="s">
        <v>70</v>
      </c>
      <c r="B76" s="85"/>
      <c r="C76" s="85"/>
      <c r="D76" s="85"/>
    </row>
    <row r="122" spans="1:4" ht="12.75">
      <c r="A122" s="12"/>
      <c r="B122" s="12"/>
      <c r="C122" s="12"/>
      <c r="D122" s="12"/>
    </row>
  </sheetData>
  <sheetProtection sheet="1" objects="1" scenarios="1"/>
  <protectedRanges>
    <protectedRange sqref="D8 D12 D17 D31 D27" name="Range1"/>
    <protectedRange sqref="D23" name="Range1_1"/>
    <protectedRange sqref="D42" name="Range1_2"/>
    <protectedRange sqref="D53" name="Range1_4"/>
    <protectedRange sqref="D57" name="Range1_5"/>
    <protectedRange sqref="D61" name="Range1_6"/>
    <protectedRange sqref="D37" name="Range1_7"/>
    <protectedRange sqref="D46" name="Range1_3_1"/>
    <protectedRange sqref="D69" name="Range1_8"/>
  </protectedRanges>
  <mergeCells count="39">
    <mergeCell ref="C57:C59"/>
    <mergeCell ref="D57:D59"/>
    <mergeCell ref="C61:C63"/>
    <mergeCell ref="D61:D63"/>
    <mergeCell ref="C8:C10"/>
    <mergeCell ref="D8:D10"/>
    <mergeCell ref="D12:D15"/>
    <mergeCell ref="C12:C13"/>
    <mergeCell ref="A74:D74"/>
    <mergeCell ref="A65:D65"/>
    <mergeCell ref="A67:D67"/>
    <mergeCell ref="D69:D72"/>
    <mergeCell ref="C69:C70"/>
    <mergeCell ref="A51:D51"/>
    <mergeCell ref="C53:C55"/>
    <mergeCell ref="D53:D55"/>
    <mergeCell ref="D37:D40"/>
    <mergeCell ref="C42:C44"/>
    <mergeCell ref="D42:D44"/>
    <mergeCell ref="C37:C38"/>
    <mergeCell ref="C46:C47"/>
    <mergeCell ref="D23:D25"/>
    <mergeCell ref="C17:C19"/>
    <mergeCell ref="D17:D19"/>
    <mergeCell ref="A35:D35"/>
    <mergeCell ref="C27:C29"/>
    <mergeCell ref="D27:D29"/>
    <mergeCell ref="C31:C33"/>
    <mergeCell ref="D31:D33"/>
    <mergeCell ref="A1:D1"/>
    <mergeCell ref="A76:D76"/>
    <mergeCell ref="A2:D2"/>
    <mergeCell ref="D46:D49"/>
    <mergeCell ref="A3:C3"/>
    <mergeCell ref="A4:C4"/>
    <mergeCell ref="D3:D4"/>
    <mergeCell ref="A6:D6"/>
    <mergeCell ref="A21:D21"/>
    <mergeCell ref="C23:C25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5" max="255" man="1"/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122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28</v>
      </c>
      <c r="B2" s="98"/>
      <c r="C2" s="98"/>
      <c r="D2" s="99"/>
    </row>
    <row r="3" spans="1:4" ht="60" customHeight="1">
      <c r="A3" s="100" t="s">
        <v>6</v>
      </c>
      <c r="B3" s="101"/>
      <c r="C3" s="102"/>
      <c r="D3" s="103" t="s">
        <v>69</v>
      </c>
    </row>
    <row r="4" spans="1:4" ht="84.75" customHeight="1">
      <c r="A4" s="100" t="s">
        <v>1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529</v>
      </c>
      <c r="C8" s="82" t="str">
        <f>IF(AND(B8&gt;=B10),"Met PM",IF(AND(B8&gt;=B9,B8&lt;B10),"On target to meet PM","Not on target to meet PM"))</f>
        <v>On target to meet PM</v>
      </c>
      <c r="D8" s="92"/>
    </row>
    <row r="9" spans="1:4" ht="26.25" customHeight="1">
      <c r="A9" s="42" t="s">
        <v>51</v>
      </c>
      <c r="B9" s="6">
        <f>B10/12*6</f>
        <v>495</v>
      </c>
      <c r="C9" s="83"/>
      <c r="D9" s="92"/>
    </row>
    <row r="10" spans="1:4" ht="26.25" customHeight="1">
      <c r="A10" s="5" t="s">
        <v>14</v>
      </c>
      <c r="B10" s="6">
        <v>990</v>
      </c>
      <c r="C10" s="84"/>
      <c r="D10" s="93"/>
    </row>
    <row r="11" spans="1:4" ht="12.75">
      <c r="A11" s="2" t="s">
        <v>38</v>
      </c>
      <c r="B11" s="3" t="s">
        <v>2</v>
      </c>
      <c r="C11" s="3" t="s">
        <v>3</v>
      </c>
      <c r="D11" s="4" t="s">
        <v>20</v>
      </c>
    </row>
    <row r="12" spans="1:4" ht="53.25" customHeight="1">
      <c r="A12" s="5" t="s">
        <v>13</v>
      </c>
      <c r="B12" s="6">
        <v>50</v>
      </c>
      <c r="C12" s="94" t="str">
        <f>IF(AND(B12&gt;=B14),"Met PM",IF(AND(B12&gt;=B13,B12&lt;B14),"On target to meet PM","Not on target to meet PM"))</f>
        <v>Not on target to meet PM</v>
      </c>
      <c r="D12" s="92"/>
    </row>
    <row r="13" spans="1:4" ht="26.25" customHeight="1">
      <c r="A13" s="42" t="s">
        <v>51</v>
      </c>
      <c r="B13" s="6">
        <f>B14/12*6</f>
        <v>495</v>
      </c>
      <c r="C13" s="95"/>
      <c r="D13" s="92"/>
    </row>
    <row r="14" spans="1:4" ht="26.25" customHeight="1">
      <c r="A14" s="5" t="s">
        <v>14</v>
      </c>
      <c r="B14" s="6">
        <v>990</v>
      </c>
      <c r="C14" s="51"/>
      <c r="D14" s="93"/>
    </row>
    <row r="15" spans="1:4" ht="12.75">
      <c r="A15" s="7"/>
      <c r="B15" s="65"/>
      <c r="C15" s="13"/>
      <c r="D15" s="67"/>
    </row>
    <row r="16" spans="1:4" ht="12.75">
      <c r="A16" s="89" t="s">
        <v>22</v>
      </c>
      <c r="B16" s="90"/>
      <c r="C16" s="90"/>
      <c r="D16" s="91"/>
    </row>
    <row r="17" spans="1:4" ht="12.75">
      <c r="A17" s="2" t="s">
        <v>12</v>
      </c>
      <c r="B17" s="3" t="s">
        <v>2</v>
      </c>
      <c r="C17" s="3" t="s">
        <v>3</v>
      </c>
      <c r="D17" s="4" t="s">
        <v>20</v>
      </c>
    </row>
    <row r="18" spans="1:4" ht="53.25" customHeight="1">
      <c r="A18" s="5" t="s">
        <v>13</v>
      </c>
      <c r="B18" s="6">
        <v>0</v>
      </c>
      <c r="C18" s="94" t="str">
        <f>IF(AND(B18&gt;=B21),"Met PM",IF(AND(B19-C20&lt;=B18,B18&gt;=B19-C20),"On target to meet PM","Not on target to meet PM"))</f>
        <v>Not on target to meet PM</v>
      </c>
      <c r="D18" s="109"/>
    </row>
    <row r="19" spans="1:4" ht="26.25" customHeight="1">
      <c r="A19" s="42" t="s">
        <v>51</v>
      </c>
      <c r="B19" s="6">
        <f>B21/12*6</f>
        <v>113</v>
      </c>
      <c r="C19" s="95"/>
      <c r="D19" s="92"/>
    </row>
    <row r="20" spans="1:4" ht="26.25" customHeight="1" hidden="1">
      <c r="A20" s="42"/>
      <c r="B20" s="54">
        <v>0.1</v>
      </c>
      <c r="C20" s="50">
        <f>B19*B20</f>
        <v>11.3</v>
      </c>
      <c r="D20" s="92"/>
    </row>
    <row r="21" spans="1:4" ht="26.25" customHeight="1">
      <c r="A21" s="8" t="s">
        <v>14</v>
      </c>
      <c r="B21" s="6">
        <v>226</v>
      </c>
      <c r="C21" s="52"/>
      <c r="D21" s="93"/>
    </row>
    <row r="22" spans="1:4" ht="12.75">
      <c r="A22" s="2" t="s">
        <v>38</v>
      </c>
      <c r="B22" s="3" t="s">
        <v>2</v>
      </c>
      <c r="C22" s="3" t="s">
        <v>3</v>
      </c>
      <c r="D22" s="4" t="s">
        <v>20</v>
      </c>
    </row>
    <row r="23" spans="1:4" ht="53.25" customHeight="1">
      <c r="A23" s="5" t="s">
        <v>13</v>
      </c>
      <c r="B23" s="6">
        <v>0</v>
      </c>
      <c r="C23" s="94" t="str">
        <f>IF(AND(B23&gt;=B26),"Met PM",IF(AND(B24-C25&lt;=B23,B23&gt;=B24-C25),"On target to meet PM","Not on target to meet PM"))</f>
        <v>Not on target to meet PM</v>
      </c>
      <c r="D23" s="109"/>
    </row>
    <row r="24" spans="1:4" ht="26.25" customHeight="1">
      <c r="A24" s="42" t="s">
        <v>51</v>
      </c>
      <c r="B24" s="6">
        <f>B26/12*6</f>
        <v>113</v>
      </c>
      <c r="C24" s="95"/>
      <c r="D24" s="92"/>
    </row>
    <row r="25" spans="1:4" ht="26.25" customHeight="1" hidden="1">
      <c r="A25" s="42"/>
      <c r="B25" s="54">
        <v>0.1</v>
      </c>
      <c r="C25" s="50">
        <f>B24*B25</f>
        <v>11.3</v>
      </c>
      <c r="D25" s="92"/>
    </row>
    <row r="26" spans="1:4" ht="26.25" customHeight="1">
      <c r="A26" s="8" t="s">
        <v>14</v>
      </c>
      <c r="B26" s="6">
        <v>226</v>
      </c>
      <c r="C26" s="52"/>
      <c r="D26" s="93"/>
    </row>
    <row r="27" spans="1:4" ht="12.75">
      <c r="A27" s="9"/>
      <c r="B27" s="13"/>
      <c r="C27" s="13"/>
      <c r="D27" s="67"/>
    </row>
    <row r="28" spans="1:4" ht="12.75">
      <c r="A28" s="89" t="s">
        <v>23</v>
      </c>
      <c r="B28" s="90"/>
      <c r="C28" s="90"/>
      <c r="D28" s="91"/>
    </row>
    <row r="29" spans="1:4" ht="12.75">
      <c r="A29" s="11" t="s">
        <v>12</v>
      </c>
      <c r="B29" s="3" t="s">
        <v>2</v>
      </c>
      <c r="C29" s="3" t="s">
        <v>3</v>
      </c>
      <c r="D29" s="4" t="s">
        <v>20</v>
      </c>
    </row>
    <row r="30" spans="1:4" ht="53.25" customHeight="1">
      <c r="A30" s="8" t="s">
        <v>13</v>
      </c>
      <c r="B30" s="6">
        <v>50</v>
      </c>
      <c r="C30" s="94" t="str">
        <f>IF(AND(B30&gt;=B32),"Met PM",IF(AND(B30&gt;=B31,B30&lt;B32),"On target to meet PM","Not on target to meet PM"))</f>
        <v>Not on target to meet PM</v>
      </c>
      <c r="D30" s="92"/>
    </row>
    <row r="31" spans="1:4" ht="26.25" customHeight="1">
      <c r="A31" s="42" t="s">
        <v>51</v>
      </c>
      <c r="B31" s="6">
        <f>B32/12*6</f>
        <v>13400</v>
      </c>
      <c r="C31" s="95"/>
      <c r="D31" s="92"/>
    </row>
    <row r="32" spans="1:4" ht="26.25" customHeight="1">
      <c r="A32" s="8" t="s">
        <v>14</v>
      </c>
      <c r="B32" s="6">
        <v>26800</v>
      </c>
      <c r="C32" s="51"/>
      <c r="D32" s="93"/>
    </row>
    <row r="33" spans="1:4" ht="12.75">
      <c r="A33" s="11" t="s">
        <v>38</v>
      </c>
      <c r="B33" s="3" t="s">
        <v>2</v>
      </c>
      <c r="C33" s="3" t="s">
        <v>3</v>
      </c>
      <c r="D33" s="4" t="s">
        <v>20</v>
      </c>
    </row>
    <row r="34" spans="1:4" ht="53.25" customHeight="1">
      <c r="A34" s="8" t="s">
        <v>13</v>
      </c>
      <c r="B34" s="6">
        <v>0</v>
      </c>
      <c r="C34" s="94" t="str">
        <f>IF(AND(B34&gt;=B36),"Met PM",IF(AND(B34&gt;=B35,B34&lt;B36),"On target to meet PM","Not on target to meet PM"))</f>
        <v>Not on target to meet PM</v>
      </c>
      <c r="D34" s="92"/>
    </row>
    <row r="35" spans="1:4" ht="26.25" customHeight="1">
      <c r="A35" s="42" t="s">
        <v>51</v>
      </c>
      <c r="B35" s="6">
        <f>B36/12*6</f>
        <v>6900</v>
      </c>
      <c r="C35" s="95"/>
      <c r="D35" s="92"/>
    </row>
    <row r="36" spans="1:4" ht="26.25" customHeight="1">
      <c r="A36" s="8" t="s">
        <v>14</v>
      </c>
      <c r="B36" s="6">
        <v>13800</v>
      </c>
      <c r="C36" s="53"/>
      <c r="D36" s="93"/>
    </row>
    <row r="37" spans="1:4" ht="12.75">
      <c r="A37" s="9"/>
      <c r="B37" s="13"/>
      <c r="C37" s="13"/>
      <c r="D37" s="67"/>
    </row>
    <row r="38" spans="1:4" ht="12.75">
      <c r="A38" s="13"/>
      <c r="B38" s="13"/>
      <c r="C38" s="13"/>
      <c r="D38" s="13"/>
    </row>
    <row r="39" spans="1:4" ht="12.75">
      <c r="A39" s="89" t="s">
        <v>24</v>
      </c>
      <c r="B39" s="90"/>
      <c r="C39" s="90"/>
      <c r="D39" s="91"/>
    </row>
    <row r="40" spans="1:4" ht="12.75">
      <c r="A40" s="11" t="s">
        <v>12</v>
      </c>
      <c r="B40" s="3" t="s">
        <v>2</v>
      </c>
      <c r="C40" s="3" t="s">
        <v>3</v>
      </c>
      <c r="D40" s="4" t="s">
        <v>20</v>
      </c>
    </row>
    <row r="41" spans="1:4" ht="40.5" customHeight="1">
      <c r="A41" s="8" t="s">
        <v>13</v>
      </c>
      <c r="B41" s="6">
        <v>0</v>
      </c>
      <c r="C41" s="94" t="str">
        <f>IF(AND(B41&gt;=B44),"Met PM",IF(AND(B42-C43&lt;=B41,B41&gt;=B42-C43),"On target to meet PM","Not on target to meet PM"))</f>
        <v>Not on target to meet PM</v>
      </c>
      <c r="D41" s="109"/>
    </row>
    <row r="42" spans="1:4" ht="26.25" customHeight="1">
      <c r="A42" s="42" t="s">
        <v>51</v>
      </c>
      <c r="B42" s="6">
        <f>B44/12*6</f>
        <v>488</v>
      </c>
      <c r="C42" s="95"/>
      <c r="D42" s="92"/>
    </row>
    <row r="43" spans="1:4" ht="26.25" customHeight="1" hidden="1">
      <c r="A43" s="42"/>
      <c r="B43" s="54">
        <v>0.1</v>
      </c>
      <c r="C43" s="50">
        <f>B42*B43</f>
        <v>48.800000000000004</v>
      </c>
      <c r="D43" s="92"/>
    </row>
    <row r="44" spans="1:4" ht="26.25" customHeight="1">
      <c r="A44" s="8" t="s">
        <v>14</v>
      </c>
      <c r="B44" s="6">
        <v>976</v>
      </c>
      <c r="C44" s="52"/>
      <c r="D44" s="93"/>
    </row>
    <row r="45" spans="1:4" ht="12.75">
      <c r="A45" s="11" t="s">
        <v>38</v>
      </c>
      <c r="B45" s="3" t="s">
        <v>2</v>
      </c>
      <c r="C45" s="3" t="s">
        <v>3</v>
      </c>
      <c r="D45" s="4" t="s">
        <v>20</v>
      </c>
    </row>
    <row r="46" spans="1:4" ht="53.25" customHeight="1">
      <c r="A46" s="8" t="s">
        <v>13</v>
      </c>
      <c r="B46" s="6">
        <v>0</v>
      </c>
      <c r="C46" s="94" t="str">
        <f>IF(AND(B46&gt;=B49),"Met PM",IF(AND(B47-C48&lt;=B46,B46&gt;=B47-C48),"On target to meet PM","Not on target to meet PM"))</f>
        <v>Not on target to meet PM</v>
      </c>
      <c r="D46" s="109"/>
    </row>
    <row r="47" spans="1:4" ht="26.25" customHeight="1">
      <c r="A47" s="42" t="s">
        <v>51</v>
      </c>
      <c r="B47" s="6">
        <f>B49/12*6</f>
        <v>488</v>
      </c>
      <c r="C47" s="95"/>
      <c r="D47" s="92"/>
    </row>
    <row r="48" spans="1:4" ht="26.25" customHeight="1" hidden="1">
      <c r="A48" s="42"/>
      <c r="B48" s="54">
        <v>0.1</v>
      </c>
      <c r="C48" s="50">
        <f>B47*B48</f>
        <v>48.800000000000004</v>
      </c>
      <c r="D48" s="92"/>
    </row>
    <row r="49" spans="1:4" ht="26.25" customHeight="1">
      <c r="A49" s="8" t="s">
        <v>14</v>
      </c>
      <c r="B49" s="6">
        <v>976</v>
      </c>
      <c r="C49" s="52"/>
      <c r="D49" s="93"/>
    </row>
    <row r="50" spans="1:4" ht="12.75">
      <c r="A50" s="59"/>
      <c r="B50" s="67"/>
      <c r="C50" s="67"/>
      <c r="D50" s="67"/>
    </row>
    <row r="51" spans="1:4" ht="12.75">
      <c r="A51" s="88" t="s">
        <v>63</v>
      </c>
      <c r="B51" s="88"/>
      <c r="C51" s="88"/>
      <c r="D51" s="88"/>
    </row>
    <row r="52" spans="1:4" ht="12.75">
      <c r="A52" s="9"/>
      <c r="B52" s="13"/>
      <c r="C52" s="13"/>
      <c r="D52" s="66"/>
    </row>
    <row r="53" spans="1:4" ht="12.75">
      <c r="A53" s="111" t="s">
        <v>16</v>
      </c>
      <c r="B53" s="112"/>
      <c r="C53" s="112"/>
      <c r="D53" s="113"/>
    </row>
    <row r="54" spans="1:4" ht="12.75">
      <c r="A54" s="11" t="s">
        <v>12</v>
      </c>
      <c r="B54" s="3" t="s">
        <v>2</v>
      </c>
      <c r="C54" s="3" t="s">
        <v>3</v>
      </c>
      <c r="D54" s="4" t="s">
        <v>20</v>
      </c>
    </row>
    <row r="55" spans="1:4" ht="53.25" customHeight="1">
      <c r="A55" s="14" t="s">
        <v>13</v>
      </c>
      <c r="B55" s="6">
        <v>18</v>
      </c>
      <c r="C55" s="82" t="str">
        <f>IF(AND(B55&gt;=B58),"Met PM",IF(AND(B55&gt;=B56,B55&lt;B58),"On target to meet PM","Not on target to meet PM"))</f>
        <v>On target to meet PM</v>
      </c>
      <c r="D55" s="109"/>
    </row>
    <row r="56" spans="1:4" ht="26.25" customHeight="1">
      <c r="A56" s="42" t="s">
        <v>51</v>
      </c>
      <c r="B56" s="6">
        <f>B58/12*6</f>
        <v>14.5</v>
      </c>
      <c r="C56" s="83"/>
      <c r="D56" s="92"/>
    </row>
    <row r="57" spans="1:4" ht="26.25" customHeight="1" hidden="1">
      <c r="A57" s="42"/>
      <c r="B57" s="54">
        <v>0.05</v>
      </c>
      <c r="C57" s="50">
        <f>B56*B57</f>
        <v>0.7250000000000001</v>
      </c>
      <c r="D57" s="92"/>
    </row>
    <row r="58" spans="1:4" ht="26.25" customHeight="1">
      <c r="A58" s="14" t="s">
        <v>14</v>
      </c>
      <c r="B58" s="6">
        <v>29</v>
      </c>
      <c r="C58" s="52"/>
      <c r="D58" s="93"/>
    </row>
    <row r="59" ht="12.75">
      <c r="A59" s="12"/>
    </row>
    <row r="60" spans="1:4" ht="12.75">
      <c r="A60" s="88" t="s">
        <v>60</v>
      </c>
      <c r="B60" s="88"/>
      <c r="C60" s="88"/>
      <c r="D60" s="88"/>
    </row>
    <row r="61" ht="12.75">
      <c r="A61" s="12"/>
    </row>
    <row r="62" spans="1:4" ht="42.75" customHeight="1">
      <c r="A62" s="85" t="s">
        <v>70</v>
      </c>
      <c r="B62" s="85"/>
      <c r="C62" s="85"/>
      <c r="D62" s="85"/>
    </row>
    <row r="122" spans="1:4" ht="12.75">
      <c r="A122" s="12"/>
      <c r="B122" s="12"/>
      <c r="C122" s="12"/>
      <c r="D122" s="12"/>
    </row>
  </sheetData>
  <sheetProtection sheet="1" objects="1" scenarios="1"/>
  <protectedRanges>
    <protectedRange sqref="D12" name="Range1"/>
    <protectedRange sqref="D8" name="Range1_1"/>
    <protectedRange sqref="D30" name="Range1_4"/>
    <protectedRange sqref="D34" name="Range1_5"/>
    <protectedRange sqref="D18" name="Range1_2_1"/>
    <protectedRange sqref="D23" name="Range1_3"/>
    <protectedRange sqref="D41" name="Range1_6_1"/>
    <protectedRange sqref="D46" name="Range1_7_1"/>
    <protectedRange sqref="D55" name="Range1_8"/>
  </protectedRanges>
  <mergeCells count="31">
    <mergeCell ref="C55:C56"/>
    <mergeCell ref="C46:C47"/>
    <mergeCell ref="C41:C42"/>
    <mergeCell ref="A51:D51"/>
    <mergeCell ref="D46:D49"/>
    <mergeCell ref="D41:D44"/>
    <mergeCell ref="D55:D58"/>
    <mergeCell ref="A16:D16"/>
    <mergeCell ref="A28:D28"/>
    <mergeCell ref="C30:C31"/>
    <mergeCell ref="C34:C35"/>
    <mergeCell ref="A1:D1"/>
    <mergeCell ref="A3:C3"/>
    <mergeCell ref="A4:C4"/>
    <mergeCell ref="D3:D4"/>
    <mergeCell ref="A2:D2"/>
    <mergeCell ref="A6:D6"/>
    <mergeCell ref="C8:C10"/>
    <mergeCell ref="D8:D10"/>
    <mergeCell ref="C12:C13"/>
    <mergeCell ref="D12:D14"/>
    <mergeCell ref="A62:D62"/>
    <mergeCell ref="A60:D60"/>
    <mergeCell ref="D18:D21"/>
    <mergeCell ref="D34:D36"/>
    <mergeCell ref="A53:D53"/>
    <mergeCell ref="C23:C24"/>
    <mergeCell ref="C18:C19"/>
    <mergeCell ref="D23:D26"/>
    <mergeCell ref="D30:D32"/>
    <mergeCell ref="A39:D39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2" manualBreakCount="2">
    <brk id="26" max="3" man="1"/>
    <brk id="5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42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29</v>
      </c>
      <c r="B2" s="98"/>
      <c r="C2" s="98"/>
      <c r="D2" s="99"/>
    </row>
    <row r="3" spans="1:4" ht="60" customHeight="1">
      <c r="A3" s="100" t="s">
        <v>57</v>
      </c>
      <c r="B3" s="101"/>
      <c r="C3" s="102"/>
      <c r="D3" s="103" t="s">
        <v>69</v>
      </c>
    </row>
    <row r="4" spans="1:4" ht="84.75" customHeight="1">
      <c r="A4" s="100" t="s">
        <v>1</v>
      </c>
      <c r="B4" s="101"/>
      <c r="C4" s="102"/>
      <c r="D4" s="104"/>
    </row>
    <row r="5" ht="6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300</v>
      </c>
      <c r="C8" s="82" t="str">
        <f>IF(AND(B8&gt;=B10),"Met PM",IF(AND(B8&gt;=B9,B8&lt;B10),"On target to meet PM","Not on target to meet PM"))</f>
        <v>On target to meet PM</v>
      </c>
      <c r="D8" s="92"/>
    </row>
    <row r="9" spans="1:4" ht="26.25" customHeight="1">
      <c r="A9" s="42" t="s">
        <v>51</v>
      </c>
      <c r="B9" s="6">
        <f>B10/12*6</f>
        <v>250</v>
      </c>
      <c r="C9" s="83"/>
      <c r="D9" s="92"/>
    </row>
    <row r="10" spans="1:4" ht="26.25" customHeight="1">
      <c r="A10" s="5" t="s">
        <v>14</v>
      </c>
      <c r="B10" s="6">
        <v>500</v>
      </c>
      <c r="C10" s="84"/>
      <c r="D10" s="93"/>
    </row>
    <row r="11" spans="1:4" ht="12.75">
      <c r="A11" s="2" t="s">
        <v>19</v>
      </c>
      <c r="B11" s="3" t="s">
        <v>2</v>
      </c>
      <c r="C11" s="3" t="s">
        <v>3</v>
      </c>
      <c r="D11" s="4" t="s">
        <v>20</v>
      </c>
    </row>
    <row r="12" spans="1:4" ht="53.25" customHeight="1">
      <c r="A12" s="5" t="s">
        <v>13</v>
      </c>
      <c r="B12" s="6">
        <v>302</v>
      </c>
      <c r="C12" s="82" t="str">
        <f>IF(AND(B12&gt;=B14),"Met PM",IF(AND(B12&gt;=B13,B12&lt;B14),"On target to meet PM","Not on target to meet PM"))</f>
        <v>On target to meet PM</v>
      </c>
      <c r="D12" s="92"/>
    </row>
    <row r="13" spans="1:4" ht="26.25" customHeight="1">
      <c r="A13" s="42" t="s">
        <v>51</v>
      </c>
      <c r="B13" s="45">
        <f>B14/12*6</f>
        <v>250</v>
      </c>
      <c r="C13" s="83"/>
      <c r="D13" s="92"/>
    </row>
    <row r="14" spans="1:4" ht="26.25" customHeight="1">
      <c r="A14" s="5" t="s">
        <v>14</v>
      </c>
      <c r="B14" s="6">
        <v>500</v>
      </c>
      <c r="C14" s="84"/>
      <c r="D14" s="93"/>
    </row>
    <row r="15" spans="1:4" ht="12.75">
      <c r="A15" s="2" t="s">
        <v>36</v>
      </c>
      <c r="B15" s="3" t="s">
        <v>2</v>
      </c>
      <c r="C15" s="3" t="s">
        <v>3</v>
      </c>
      <c r="D15" s="4" t="s">
        <v>20</v>
      </c>
    </row>
    <row r="16" spans="1:4" ht="53.25" customHeight="1">
      <c r="A16" s="5" t="s">
        <v>13</v>
      </c>
      <c r="B16" s="6">
        <v>152</v>
      </c>
      <c r="C16" s="82" t="str">
        <f>IF(AND(B16&gt;=B18),"Met PM",IF(AND(B16&gt;=B17,B16&lt;B18),"On target to meet PM","Not on target to meet PM"))</f>
        <v>On target to meet PM</v>
      </c>
      <c r="D16" s="92"/>
    </row>
    <row r="17" spans="1:4" ht="26.25" customHeight="1">
      <c r="A17" s="42" t="s">
        <v>51</v>
      </c>
      <c r="B17" s="45">
        <f>B18/12*6</f>
        <v>125</v>
      </c>
      <c r="C17" s="83"/>
      <c r="D17" s="92"/>
    </row>
    <row r="18" spans="1:4" ht="26.25" customHeight="1">
      <c r="A18" s="5" t="s">
        <v>14</v>
      </c>
      <c r="B18" s="6">
        <v>250</v>
      </c>
      <c r="C18" s="84"/>
      <c r="D18" s="93"/>
    </row>
    <row r="19" spans="1:4" ht="12.75">
      <c r="A19" s="2" t="s">
        <v>18</v>
      </c>
      <c r="B19" s="3" t="s">
        <v>2</v>
      </c>
      <c r="C19" s="3" t="s">
        <v>3</v>
      </c>
      <c r="D19" s="4" t="s">
        <v>20</v>
      </c>
    </row>
    <row r="20" spans="1:4" ht="53.25" customHeight="1">
      <c r="A20" s="5" t="s">
        <v>13</v>
      </c>
      <c r="B20" s="6">
        <v>128</v>
      </c>
      <c r="C20" s="82" t="str">
        <f>IF(AND(B20&gt;=B22),"Met PM",IF(AND(B20&gt;=B21,B20&lt;B22),"On target to meet PM","Not on target to meet PM"))</f>
        <v>On target to meet PM</v>
      </c>
      <c r="D20" s="92"/>
    </row>
    <row r="21" spans="1:4" ht="26.25" customHeight="1">
      <c r="A21" s="42" t="s">
        <v>51</v>
      </c>
      <c r="B21" s="6">
        <f>B22/12*6</f>
        <v>125</v>
      </c>
      <c r="C21" s="83"/>
      <c r="D21" s="92"/>
    </row>
    <row r="22" spans="1:4" ht="26.25" customHeight="1">
      <c r="A22" s="5" t="s">
        <v>14</v>
      </c>
      <c r="B22" s="6">
        <v>250</v>
      </c>
      <c r="C22" s="84"/>
      <c r="D22" s="93"/>
    </row>
    <row r="23" spans="1:4" ht="12.75">
      <c r="A23" s="2" t="s">
        <v>38</v>
      </c>
      <c r="B23" s="3" t="s">
        <v>2</v>
      </c>
      <c r="C23" s="3" t="s">
        <v>3</v>
      </c>
      <c r="D23" s="4" t="s">
        <v>20</v>
      </c>
    </row>
    <row r="24" spans="1:4" ht="53.25" customHeight="1">
      <c r="A24" s="5" t="s">
        <v>13</v>
      </c>
      <c r="B24" s="6">
        <v>1543</v>
      </c>
      <c r="C24" s="82" t="str">
        <f>IF(AND(B24&gt;=B26),"Met PM",IF(AND(B24&gt;=B25,B24&lt;B26),"On target to meet PM","Not on target to meet PM"))</f>
        <v>On target to meet PM</v>
      </c>
      <c r="D24" s="92"/>
    </row>
    <row r="25" spans="1:4" ht="26.25" customHeight="1">
      <c r="A25" s="42" t="s">
        <v>51</v>
      </c>
      <c r="B25" s="6">
        <f>B26/12*6</f>
        <v>1000</v>
      </c>
      <c r="C25" s="83"/>
      <c r="D25" s="92"/>
    </row>
    <row r="26" spans="1:4" ht="26.25" customHeight="1">
      <c r="A26" s="5" t="s">
        <v>14</v>
      </c>
      <c r="B26" s="6">
        <v>2000</v>
      </c>
      <c r="C26" s="84"/>
      <c r="D26" s="93"/>
    </row>
    <row r="27" spans="1:2" ht="12.75">
      <c r="A27" s="7"/>
      <c r="B27" s="1"/>
    </row>
    <row r="28" spans="1:4" ht="12.75">
      <c r="A28" s="89" t="s">
        <v>22</v>
      </c>
      <c r="B28" s="90"/>
      <c r="C28" s="90"/>
      <c r="D28" s="91"/>
    </row>
    <row r="29" spans="1:4" ht="12.75">
      <c r="A29" s="2" t="s">
        <v>12</v>
      </c>
      <c r="B29" s="3" t="s">
        <v>2</v>
      </c>
      <c r="C29" s="3" t="s">
        <v>3</v>
      </c>
      <c r="D29" s="4" t="s">
        <v>20</v>
      </c>
    </row>
    <row r="30" spans="1:4" ht="53.25" customHeight="1">
      <c r="A30" s="5" t="s">
        <v>13</v>
      </c>
      <c r="B30" s="6">
        <v>0</v>
      </c>
      <c r="C30" s="94" t="str">
        <f>IF(AND(B30&gt;=B33),"Met PM",IF(AND(B31-C32&lt;=B30,B30&gt;=B31-C32),"On target to meet PM","Not on target to meet PM"))</f>
        <v>Not on target to meet PM</v>
      </c>
      <c r="D30" s="118"/>
    </row>
    <row r="31" spans="1:4" ht="26.25" customHeight="1">
      <c r="A31" s="42" t="s">
        <v>51</v>
      </c>
      <c r="B31" s="6">
        <f>B33/12*6</f>
        <v>12.5</v>
      </c>
      <c r="C31" s="95"/>
      <c r="D31" s="119"/>
    </row>
    <row r="32" spans="1:4" ht="26.25" customHeight="1" hidden="1">
      <c r="A32" s="42"/>
      <c r="B32" s="54">
        <v>0.1</v>
      </c>
      <c r="C32" s="50">
        <f>B31*B32</f>
        <v>1.25</v>
      </c>
      <c r="D32" s="119"/>
    </row>
    <row r="33" spans="1:4" ht="26.25" customHeight="1">
      <c r="A33" s="8" t="s">
        <v>14</v>
      </c>
      <c r="B33" s="6">
        <v>25</v>
      </c>
      <c r="C33" s="52"/>
      <c r="D33" s="120"/>
    </row>
    <row r="34" spans="1:4" ht="12.75">
      <c r="A34" s="2" t="s">
        <v>19</v>
      </c>
      <c r="B34" s="3" t="s">
        <v>2</v>
      </c>
      <c r="C34" s="3" t="s">
        <v>3</v>
      </c>
      <c r="D34" s="4" t="s">
        <v>20</v>
      </c>
    </row>
    <row r="35" spans="1:4" ht="53.25" customHeight="1">
      <c r="A35" s="5" t="s">
        <v>13</v>
      </c>
      <c r="B35" s="6"/>
      <c r="C35" s="115" t="s">
        <v>48</v>
      </c>
      <c r="D35" s="92"/>
    </row>
    <row r="36" spans="1:4" ht="26.25" customHeight="1">
      <c r="A36" s="42" t="s">
        <v>51</v>
      </c>
      <c r="B36" s="44">
        <f>B37/12*6</f>
        <v>0</v>
      </c>
      <c r="C36" s="116"/>
      <c r="D36" s="92"/>
    </row>
    <row r="37" spans="1:4" ht="26.25" customHeight="1">
      <c r="A37" s="8" t="s">
        <v>14</v>
      </c>
      <c r="B37" s="6"/>
      <c r="C37" s="117"/>
      <c r="D37" s="93"/>
    </row>
    <row r="38" spans="1:4" ht="12.75">
      <c r="A38" s="2" t="s">
        <v>36</v>
      </c>
      <c r="B38" s="3" t="s">
        <v>2</v>
      </c>
      <c r="C38" s="3" t="s">
        <v>3</v>
      </c>
      <c r="D38" s="4" t="s">
        <v>20</v>
      </c>
    </row>
    <row r="39" spans="1:4" ht="53.25" customHeight="1">
      <c r="A39" s="5" t="s">
        <v>13</v>
      </c>
      <c r="B39" s="6"/>
      <c r="C39" s="115" t="s">
        <v>48</v>
      </c>
      <c r="D39" s="92"/>
    </row>
    <row r="40" spans="1:4" ht="26.25" customHeight="1">
      <c r="A40" s="42" t="s">
        <v>51</v>
      </c>
      <c r="B40" s="44">
        <f>B41/12*6</f>
        <v>0</v>
      </c>
      <c r="C40" s="116"/>
      <c r="D40" s="92"/>
    </row>
    <row r="41" spans="1:4" ht="26.25" customHeight="1">
      <c r="A41" s="8" t="s">
        <v>14</v>
      </c>
      <c r="B41" s="6"/>
      <c r="C41" s="117"/>
      <c r="D41" s="93"/>
    </row>
    <row r="42" spans="1:4" ht="12.75">
      <c r="A42" s="2" t="s">
        <v>39</v>
      </c>
      <c r="B42" s="3" t="s">
        <v>2</v>
      </c>
      <c r="C42" s="3" t="s">
        <v>3</v>
      </c>
      <c r="D42" s="4" t="s">
        <v>20</v>
      </c>
    </row>
    <row r="43" spans="1:4" ht="53.25" customHeight="1">
      <c r="A43" s="5" t="s">
        <v>13</v>
      </c>
      <c r="B43" s="6"/>
      <c r="C43" s="115" t="s">
        <v>48</v>
      </c>
      <c r="D43" s="92"/>
    </row>
    <row r="44" spans="1:4" ht="26.25" customHeight="1">
      <c r="A44" s="42" t="s">
        <v>51</v>
      </c>
      <c r="B44" s="44">
        <f>B45/12*6</f>
        <v>0</v>
      </c>
      <c r="C44" s="116"/>
      <c r="D44" s="92"/>
    </row>
    <row r="45" spans="1:4" ht="26.25" customHeight="1">
      <c r="A45" s="8" t="s">
        <v>14</v>
      </c>
      <c r="B45" s="6"/>
      <c r="C45" s="117"/>
      <c r="D45" s="93"/>
    </row>
    <row r="46" spans="1:4" ht="12.75">
      <c r="A46" s="2" t="s">
        <v>38</v>
      </c>
      <c r="B46" s="3" t="s">
        <v>2</v>
      </c>
      <c r="C46" s="3" t="s">
        <v>3</v>
      </c>
      <c r="D46" s="4" t="s">
        <v>20</v>
      </c>
    </row>
    <row r="47" spans="1:4" ht="53.25" customHeight="1">
      <c r="A47" s="5" t="s">
        <v>13</v>
      </c>
      <c r="B47" s="6"/>
      <c r="C47" s="115" t="s">
        <v>48</v>
      </c>
      <c r="D47" s="92"/>
    </row>
    <row r="48" spans="1:4" ht="26.25" customHeight="1">
      <c r="A48" s="42" t="s">
        <v>51</v>
      </c>
      <c r="B48" s="44">
        <f>B49/12*6</f>
        <v>0</v>
      </c>
      <c r="C48" s="116"/>
      <c r="D48" s="92"/>
    </row>
    <row r="49" spans="1:4" ht="26.25" customHeight="1">
      <c r="A49" s="8" t="s">
        <v>14</v>
      </c>
      <c r="B49" s="6"/>
      <c r="C49" s="117"/>
      <c r="D49" s="93"/>
    </row>
    <row r="50" ht="12.75">
      <c r="A50" s="9"/>
    </row>
    <row r="51" spans="1:4" ht="12.75">
      <c r="A51" s="89" t="s">
        <v>23</v>
      </c>
      <c r="B51" s="90"/>
      <c r="C51" s="90"/>
      <c r="D51" s="91"/>
    </row>
    <row r="52" spans="1:4" ht="12.75">
      <c r="A52" s="11" t="s">
        <v>12</v>
      </c>
      <c r="B52" s="3" t="s">
        <v>2</v>
      </c>
      <c r="C52" s="3" t="s">
        <v>3</v>
      </c>
      <c r="D52" s="4" t="s">
        <v>20</v>
      </c>
    </row>
    <row r="53" spans="1:4" ht="53.25" customHeight="1">
      <c r="A53" s="8" t="s">
        <v>13</v>
      </c>
      <c r="B53" s="6">
        <v>551</v>
      </c>
      <c r="C53" s="94" t="str">
        <f>IF(AND(B53&gt;=B56),"Met PM",IF(AND(B54-C55&lt;=B53,B53&gt;=B54-C55),"On target to meet PM","Not on target to meet PM"))</f>
        <v>Not on target to meet PM</v>
      </c>
      <c r="D53" s="118"/>
    </row>
    <row r="54" spans="1:4" ht="26.25" customHeight="1">
      <c r="A54" s="42" t="s">
        <v>51</v>
      </c>
      <c r="B54" s="6">
        <f>B56/12*6</f>
        <v>7500</v>
      </c>
      <c r="C54" s="95"/>
      <c r="D54" s="119"/>
    </row>
    <row r="55" spans="1:4" ht="26.25" customHeight="1" hidden="1">
      <c r="A55" s="42"/>
      <c r="B55" s="54">
        <v>0.1</v>
      </c>
      <c r="C55" s="50">
        <f>B54*B55</f>
        <v>750</v>
      </c>
      <c r="D55" s="119"/>
    </row>
    <row r="56" spans="1:4" ht="26.25" customHeight="1">
      <c r="A56" s="8" t="s">
        <v>14</v>
      </c>
      <c r="B56" s="6">
        <v>15000</v>
      </c>
      <c r="C56" s="52"/>
      <c r="D56" s="120"/>
    </row>
    <row r="57" spans="1:4" ht="12.75">
      <c r="A57" s="2" t="s">
        <v>19</v>
      </c>
      <c r="B57" s="3" t="s">
        <v>2</v>
      </c>
      <c r="C57" s="3" t="s">
        <v>3</v>
      </c>
      <c r="D57" s="4" t="s">
        <v>20</v>
      </c>
    </row>
    <row r="58" spans="1:4" ht="53.25" customHeight="1">
      <c r="A58" s="5" t="s">
        <v>13</v>
      </c>
      <c r="B58" s="6">
        <v>12850</v>
      </c>
      <c r="C58" s="82" t="str">
        <f>IF(AND(B58&gt;=B60),"Met PM",IF(AND(B58&gt;=B59,B58&lt;B60),"On target to meet PM","Not on target to meet PM"))</f>
        <v>Met PM</v>
      </c>
      <c r="D58" s="92"/>
    </row>
    <row r="59" spans="1:4" ht="26.25" customHeight="1">
      <c r="A59" s="42" t="s">
        <v>51</v>
      </c>
      <c r="B59" s="45">
        <f>B60/12*6</f>
        <v>2500</v>
      </c>
      <c r="C59" s="83"/>
      <c r="D59" s="92"/>
    </row>
    <row r="60" spans="1:4" ht="26.25" customHeight="1">
      <c r="A60" s="5" t="s">
        <v>14</v>
      </c>
      <c r="B60" s="6">
        <v>5000</v>
      </c>
      <c r="C60" s="84"/>
      <c r="D60" s="93"/>
    </row>
    <row r="61" spans="1:4" ht="12.75">
      <c r="A61" s="11" t="s">
        <v>36</v>
      </c>
      <c r="B61" s="3" t="s">
        <v>2</v>
      </c>
      <c r="C61" s="3" t="s">
        <v>3</v>
      </c>
      <c r="D61" s="4" t="s">
        <v>20</v>
      </c>
    </row>
    <row r="62" spans="1:4" ht="53.25" customHeight="1">
      <c r="A62" s="8" t="s">
        <v>13</v>
      </c>
      <c r="B62" s="6">
        <v>450</v>
      </c>
      <c r="C62" s="94" t="str">
        <f>IF(AND(B62&gt;=B64),"Met PM",IF(AND(B62&gt;=B63,B62&lt;B64),"On target to meet PM","Not on target to meet PM"))</f>
        <v>Not on target to meet PM</v>
      </c>
      <c r="D62" s="92"/>
    </row>
    <row r="63" spans="1:4" ht="26.25" customHeight="1">
      <c r="A63" s="42" t="s">
        <v>51</v>
      </c>
      <c r="B63" s="6">
        <f>B64/12*6</f>
        <v>1250</v>
      </c>
      <c r="C63" s="95"/>
      <c r="D63" s="92"/>
    </row>
    <row r="64" spans="1:4" ht="26.25" customHeight="1">
      <c r="A64" s="8" t="s">
        <v>14</v>
      </c>
      <c r="B64" s="6">
        <v>2500</v>
      </c>
      <c r="C64" s="72"/>
      <c r="D64" s="93"/>
    </row>
    <row r="65" spans="1:4" ht="12.75">
      <c r="A65" s="2" t="s">
        <v>18</v>
      </c>
      <c r="B65" s="3" t="s">
        <v>2</v>
      </c>
      <c r="C65" s="3" t="s">
        <v>3</v>
      </c>
      <c r="D65" s="4" t="s">
        <v>20</v>
      </c>
    </row>
    <row r="66" spans="1:4" ht="53.25" customHeight="1">
      <c r="A66" s="5" t="s">
        <v>13</v>
      </c>
      <c r="B66" s="6">
        <v>16820</v>
      </c>
      <c r="C66" s="82" t="str">
        <f>IF(AND(B66&gt;=B68),"Met PM",IF(AND(B66&gt;=B67,B66&lt;B68),"On target to meet PM","Not on target to meet PM"))</f>
        <v>Met PM</v>
      </c>
      <c r="D66" s="92"/>
    </row>
    <row r="67" spans="1:4" ht="26.25" customHeight="1">
      <c r="A67" s="42" t="s">
        <v>51</v>
      </c>
      <c r="B67" s="45">
        <f>B68/12*6</f>
        <v>2500</v>
      </c>
      <c r="C67" s="83"/>
      <c r="D67" s="92"/>
    </row>
    <row r="68" spans="1:4" ht="26.25" customHeight="1">
      <c r="A68" s="5" t="s">
        <v>14</v>
      </c>
      <c r="B68" s="6">
        <v>5000</v>
      </c>
      <c r="C68" s="84"/>
      <c r="D68" s="93"/>
    </row>
    <row r="69" spans="1:4" ht="12.75">
      <c r="A69" s="11" t="s">
        <v>38</v>
      </c>
      <c r="B69" s="3" t="s">
        <v>2</v>
      </c>
      <c r="C69" s="3" t="s">
        <v>3</v>
      </c>
      <c r="D69" s="4" t="s">
        <v>20</v>
      </c>
    </row>
    <row r="70" spans="1:4" ht="53.25" customHeight="1">
      <c r="A70" s="8" t="s">
        <v>13</v>
      </c>
      <c r="B70" s="6">
        <v>167</v>
      </c>
      <c r="C70" s="94" t="str">
        <f>IF(AND(B70&gt;=B72),"Met PM",IF(AND(B70&gt;=B71,B70&lt;B72),"On target to meet PM","Not on target to meet PM"))</f>
        <v>Not on target to meet PM</v>
      </c>
      <c r="D70" s="121"/>
    </row>
    <row r="71" spans="1:4" ht="26.25" customHeight="1">
      <c r="A71" s="42" t="s">
        <v>51</v>
      </c>
      <c r="B71" s="6">
        <f>B72/12*6</f>
        <v>10000</v>
      </c>
      <c r="C71" s="95"/>
      <c r="D71" s="121"/>
    </row>
    <row r="72" spans="1:4" ht="26.25" customHeight="1">
      <c r="A72" s="8" t="s">
        <v>14</v>
      </c>
      <c r="B72" s="6">
        <v>20000</v>
      </c>
      <c r="C72" s="72"/>
      <c r="D72" s="122"/>
    </row>
    <row r="73" ht="12.75">
      <c r="A73" s="12"/>
    </row>
    <row r="74" spans="1:4" ht="12.75">
      <c r="A74" s="89" t="s">
        <v>24</v>
      </c>
      <c r="B74" s="90"/>
      <c r="C74" s="90"/>
      <c r="D74" s="91"/>
    </row>
    <row r="75" spans="1:4" ht="12.75">
      <c r="A75" s="11" t="s">
        <v>12</v>
      </c>
      <c r="B75" s="3" t="s">
        <v>2</v>
      </c>
      <c r="C75" s="3" t="s">
        <v>3</v>
      </c>
      <c r="D75" s="4" t="s">
        <v>20</v>
      </c>
    </row>
    <row r="76" spans="1:4" ht="53.25" customHeight="1">
      <c r="A76" s="8" t="s">
        <v>13</v>
      </c>
      <c r="B76" s="6">
        <v>0</v>
      </c>
      <c r="C76" s="94" t="str">
        <f>IF(AND(B76&gt;=B79),"Met PM",IF(AND(B77-C78&lt;=B76,B76&gt;=B77-C78),"On target to meet PM","Not on target to meet PM"))</f>
        <v>Not on target to meet PM</v>
      </c>
      <c r="D76" s="118"/>
    </row>
    <row r="77" spans="1:4" ht="26.25" customHeight="1">
      <c r="A77" s="42" t="s">
        <v>51</v>
      </c>
      <c r="B77" s="6">
        <f>B79/12*6</f>
        <v>750</v>
      </c>
      <c r="C77" s="95"/>
      <c r="D77" s="119"/>
    </row>
    <row r="78" spans="1:4" ht="26.25" customHeight="1" hidden="1">
      <c r="A78" s="42"/>
      <c r="B78" s="54">
        <v>0.1</v>
      </c>
      <c r="C78" s="50">
        <f>B77*B78</f>
        <v>75</v>
      </c>
      <c r="D78" s="119"/>
    </row>
    <row r="79" spans="1:4" ht="26.25" customHeight="1">
      <c r="A79" s="8" t="s">
        <v>14</v>
      </c>
      <c r="B79" s="6">
        <v>1500</v>
      </c>
      <c r="C79" s="52"/>
      <c r="D79" s="120"/>
    </row>
    <row r="80" spans="1:4" ht="12.75">
      <c r="A80" s="11" t="s">
        <v>19</v>
      </c>
      <c r="B80" s="3" t="s">
        <v>2</v>
      </c>
      <c r="C80" s="3" t="s">
        <v>3</v>
      </c>
      <c r="D80" s="4" t="s">
        <v>20</v>
      </c>
    </row>
    <row r="81" spans="1:4" ht="53.25" customHeight="1">
      <c r="A81" s="8" t="s">
        <v>13</v>
      </c>
      <c r="B81" s="6">
        <v>200</v>
      </c>
      <c r="C81" s="115" t="s">
        <v>48</v>
      </c>
      <c r="D81" s="92"/>
    </row>
    <row r="82" spans="1:4" ht="26.25" customHeight="1">
      <c r="A82" s="42" t="s">
        <v>51</v>
      </c>
      <c r="B82" s="44">
        <f>B83/12*6</f>
        <v>0</v>
      </c>
      <c r="C82" s="116"/>
      <c r="D82" s="92"/>
    </row>
    <row r="83" spans="1:4" ht="26.25" customHeight="1">
      <c r="A83" s="8" t="s">
        <v>14</v>
      </c>
      <c r="B83" s="6"/>
      <c r="C83" s="117"/>
      <c r="D83" s="93"/>
    </row>
    <row r="84" spans="1:4" ht="12.75">
      <c r="A84" s="11" t="s">
        <v>36</v>
      </c>
      <c r="B84" s="3" t="s">
        <v>2</v>
      </c>
      <c r="C84" s="3" t="s">
        <v>3</v>
      </c>
      <c r="D84" s="4" t="s">
        <v>20</v>
      </c>
    </row>
    <row r="85" spans="1:4" ht="26.25" customHeight="1">
      <c r="A85" s="8" t="s">
        <v>13</v>
      </c>
      <c r="B85" s="6"/>
      <c r="C85" s="115" t="s">
        <v>48</v>
      </c>
      <c r="D85" s="92"/>
    </row>
    <row r="86" spans="1:4" ht="26.25" customHeight="1">
      <c r="A86" s="42" t="s">
        <v>51</v>
      </c>
      <c r="B86" s="44">
        <f>B87/12*6</f>
        <v>0</v>
      </c>
      <c r="C86" s="116"/>
      <c r="D86" s="92"/>
    </row>
    <row r="87" spans="1:4" ht="26.25" customHeight="1">
      <c r="A87" s="8" t="s">
        <v>14</v>
      </c>
      <c r="B87" s="6"/>
      <c r="C87" s="117"/>
      <c r="D87" s="93"/>
    </row>
    <row r="88" spans="1:4" ht="12.75">
      <c r="A88" s="11" t="s">
        <v>18</v>
      </c>
      <c r="B88" s="3" t="s">
        <v>2</v>
      </c>
      <c r="C88" s="3" t="s">
        <v>3</v>
      </c>
      <c r="D88" s="4" t="s">
        <v>20</v>
      </c>
    </row>
    <row r="89" spans="1:4" ht="53.25" customHeight="1">
      <c r="A89" s="8" t="s">
        <v>13</v>
      </c>
      <c r="B89" s="6">
        <v>1800</v>
      </c>
      <c r="C89" s="115" t="s">
        <v>48</v>
      </c>
      <c r="D89" s="92"/>
    </row>
    <row r="90" spans="1:4" ht="26.25" customHeight="1">
      <c r="A90" s="42" t="s">
        <v>51</v>
      </c>
      <c r="B90" s="44">
        <f>B91/12*6</f>
        <v>0</v>
      </c>
      <c r="C90" s="116"/>
      <c r="D90" s="92"/>
    </row>
    <row r="91" spans="1:4" ht="26.25" customHeight="1">
      <c r="A91" s="8" t="s">
        <v>14</v>
      </c>
      <c r="B91" s="6"/>
      <c r="C91" s="117"/>
      <c r="D91" s="93"/>
    </row>
    <row r="92" spans="1:4" ht="12.75">
      <c r="A92" s="11" t="s">
        <v>38</v>
      </c>
      <c r="B92" s="3" t="s">
        <v>2</v>
      </c>
      <c r="C92" s="3" t="s">
        <v>3</v>
      </c>
      <c r="D92" s="4" t="s">
        <v>20</v>
      </c>
    </row>
    <row r="93" spans="1:4" ht="53.25" customHeight="1">
      <c r="A93" s="8" t="s">
        <v>13</v>
      </c>
      <c r="B93" s="6">
        <v>100</v>
      </c>
      <c r="C93" s="115" t="s">
        <v>48</v>
      </c>
      <c r="D93" s="92"/>
    </row>
    <row r="94" spans="1:4" ht="26.25" customHeight="1">
      <c r="A94" s="42" t="s">
        <v>51</v>
      </c>
      <c r="B94" s="44">
        <f>B95/12*6</f>
        <v>0</v>
      </c>
      <c r="C94" s="116"/>
      <c r="D94" s="92"/>
    </row>
    <row r="95" spans="1:4" ht="26.25" customHeight="1">
      <c r="A95" s="8" t="s">
        <v>14</v>
      </c>
      <c r="B95" s="6"/>
      <c r="C95" s="117"/>
      <c r="D95" s="93"/>
    </row>
    <row r="96" ht="12.75">
      <c r="A96" s="12"/>
    </row>
    <row r="97" spans="1:4" ht="12.75">
      <c r="A97" s="88" t="s">
        <v>58</v>
      </c>
      <c r="B97" s="88"/>
      <c r="C97" s="88"/>
      <c r="D97" s="88"/>
    </row>
    <row r="98" ht="12.75">
      <c r="A98" s="12"/>
    </row>
    <row r="99" spans="1:4" ht="12.75">
      <c r="A99" s="89" t="s">
        <v>16</v>
      </c>
      <c r="B99" s="90"/>
      <c r="C99" s="90"/>
      <c r="D99" s="91"/>
    </row>
    <row r="100" spans="1:4" ht="12.75">
      <c r="A100" s="11" t="s">
        <v>12</v>
      </c>
      <c r="B100" s="3" t="s">
        <v>2</v>
      </c>
      <c r="C100" s="3" t="s">
        <v>3</v>
      </c>
      <c r="D100" s="4" t="s">
        <v>20</v>
      </c>
    </row>
    <row r="101" spans="1:4" ht="53.25" customHeight="1">
      <c r="A101" s="14" t="s">
        <v>13</v>
      </c>
      <c r="B101" s="6">
        <v>33</v>
      </c>
      <c r="C101" s="94" t="str">
        <f>IF(AND(B101&gt;=B104),"Met PM",IF(AND(B101&gt;=B102-C103,B101&lt;B104),"On target to meet PM","Not on target to meet PM"))</f>
        <v>Not on target to meet PM</v>
      </c>
      <c r="D101" s="92"/>
    </row>
    <row r="102" spans="1:4" ht="26.25" customHeight="1">
      <c r="A102" s="42" t="s">
        <v>51</v>
      </c>
      <c r="B102" s="6">
        <f>B104/12*6</f>
        <v>37.5</v>
      </c>
      <c r="C102" s="95"/>
      <c r="D102" s="92"/>
    </row>
    <row r="103" spans="1:4" ht="26.25" customHeight="1" hidden="1">
      <c r="A103" s="42"/>
      <c r="B103" s="54">
        <v>0.05</v>
      </c>
      <c r="C103" s="50">
        <f>B103*B102</f>
        <v>1.875</v>
      </c>
      <c r="D103" s="92"/>
    </row>
    <row r="104" spans="1:4" ht="26.25" customHeight="1">
      <c r="A104" s="14" t="s">
        <v>14</v>
      </c>
      <c r="B104" s="6">
        <v>75</v>
      </c>
      <c r="C104" s="51"/>
      <c r="D104" s="93"/>
    </row>
    <row r="105" ht="12.75">
      <c r="A105" s="12"/>
    </row>
    <row r="106" spans="1:4" ht="12.75">
      <c r="A106" s="88" t="s">
        <v>60</v>
      </c>
      <c r="B106" s="88"/>
      <c r="C106" s="88"/>
      <c r="D106" s="88"/>
    </row>
    <row r="107" ht="12.75">
      <c r="A107" s="12"/>
    </row>
    <row r="108" spans="1:4" ht="46.5" customHeight="1">
      <c r="A108" s="85" t="s">
        <v>70</v>
      </c>
      <c r="B108" s="85"/>
      <c r="C108" s="85"/>
      <c r="D108" s="85"/>
    </row>
    <row r="142" spans="1:4" ht="12.75">
      <c r="A142" s="12"/>
      <c r="B142" s="12"/>
      <c r="C142" s="12"/>
      <c r="D142" s="12"/>
    </row>
  </sheetData>
  <sheetProtection sheet="1" objects="1" scenarios="1"/>
  <protectedRanges>
    <protectedRange sqref="D8 D101 D76 D20 D24 D30 D93 D70 D43 D47 D53 D89 D62 D12 D16 D66 D39 D35 D58 D85 D81" name="Range1"/>
  </protectedRanges>
  <mergeCells count="55">
    <mergeCell ref="C93:C95"/>
    <mergeCell ref="D35:D37"/>
    <mergeCell ref="C101:C102"/>
    <mergeCell ref="C85:C87"/>
    <mergeCell ref="D85:D87"/>
    <mergeCell ref="C58:C60"/>
    <mergeCell ref="D58:D60"/>
    <mergeCell ref="C81:C83"/>
    <mergeCell ref="D81:D83"/>
    <mergeCell ref="C89:C91"/>
    <mergeCell ref="C12:C14"/>
    <mergeCell ref="D12:D14"/>
    <mergeCell ref="C30:C31"/>
    <mergeCell ref="D89:D91"/>
    <mergeCell ref="C76:C77"/>
    <mergeCell ref="D43:D45"/>
    <mergeCell ref="C66:C68"/>
    <mergeCell ref="D66:D68"/>
    <mergeCell ref="D62:D64"/>
    <mergeCell ref="C70:C72"/>
    <mergeCell ref="C39:C41"/>
    <mergeCell ref="D39:D41"/>
    <mergeCell ref="C35:C37"/>
    <mergeCell ref="D16:D18"/>
    <mergeCell ref="C16:C18"/>
    <mergeCell ref="A28:D28"/>
    <mergeCell ref="C20:C22"/>
    <mergeCell ref="D20:D22"/>
    <mergeCell ref="C24:C26"/>
    <mergeCell ref="D24:D26"/>
    <mergeCell ref="A1:D1"/>
    <mergeCell ref="A3:C3"/>
    <mergeCell ref="A4:C4"/>
    <mergeCell ref="D3:D4"/>
    <mergeCell ref="A2:D2"/>
    <mergeCell ref="C8:C10"/>
    <mergeCell ref="D8:D10"/>
    <mergeCell ref="A6:D6"/>
    <mergeCell ref="A108:D108"/>
    <mergeCell ref="A106:D106"/>
    <mergeCell ref="D30:D33"/>
    <mergeCell ref="A51:D51"/>
    <mergeCell ref="D70:D72"/>
    <mergeCell ref="C43:C45"/>
    <mergeCell ref="D47:D49"/>
    <mergeCell ref="C62:C64"/>
    <mergeCell ref="D101:D104"/>
    <mergeCell ref="C47:C49"/>
    <mergeCell ref="A99:D99"/>
    <mergeCell ref="A97:D97"/>
    <mergeCell ref="D93:D95"/>
    <mergeCell ref="A74:D74"/>
    <mergeCell ref="C53:C54"/>
    <mergeCell ref="D53:D56"/>
    <mergeCell ref="D76:D79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3" manualBreakCount="3">
    <brk id="22" max="255" man="1"/>
    <brk id="50" max="3" man="1"/>
    <brk id="79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121"/>
  <sheetViews>
    <sheetView view="pageBreakPreview" zoomScale="85" zoomScaleNormal="115" zoomScaleSheetLayoutView="85" workbookViewId="0" topLeftCell="A1">
      <selection activeCell="G8" sqref="G8"/>
    </sheetView>
  </sheetViews>
  <sheetFormatPr defaultColWidth="9.140625" defaultRowHeight="12.75"/>
  <cols>
    <col min="1" max="1" width="14.28125" style="0" customWidth="1"/>
    <col min="2" max="2" width="9.57421875" style="0" customWidth="1"/>
    <col min="3" max="3" width="17.28125" style="0" customWidth="1"/>
    <col min="4" max="4" width="59.28125" style="0" customWidth="1"/>
  </cols>
  <sheetData>
    <row r="1" spans="1:5" ht="39.75" customHeight="1">
      <c r="A1" s="96" t="s">
        <v>65</v>
      </c>
      <c r="B1" s="96"/>
      <c r="C1" s="96"/>
      <c r="D1" s="96"/>
      <c r="E1" s="15"/>
    </row>
    <row r="2" spans="1:4" ht="15.75">
      <c r="A2" s="97" t="s">
        <v>30</v>
      </c>
      <c r="B2" s="98"/>
      <c r="C2" s="98"/>
      <c r="D2" s="99"/>
    </row>
    <row r="3" spans="1:4" ht="60" customHeight="1">
      <c r="A3" s="100" t="s">
        <v>0</v>
      </c>
      <c r="B3" s="101"/>
      <c r="C3" s="102"/>
      <c r="D3" s="103" t="s">
        <v>69</v>
      </c>
    </row>
    <row r="4" spans="1:4" ht="84.75" customHeight="1">
      <c r="A4" s="100" t="s">
        <v>1</v>
      </c>
      <c r="B4" s="101"/>
      <c r="C4" s="102"/>
      <c r="D4" s="104"/>
    </row>
    <row r="5" ht="12.75" customHeight="1"/>
    <row r="6" spans="1:4" ht="12.75">
      <c r="A6" s="89" t="s">
        <v>21</v>
      </c>
      <c r="B6" s="90"/>
      <c r="C6" s="90"/>
      <c r="D6" s="91"/>
    </row>
    <row r="7" spans="1:4" ht="12.75">
      <c r="A7" s="2" t="s">
        <v>12</v>
      </c>
      <c r="B7" s="3" t="s">
        <v>2</v>
      </c>
      <c r="C7" s="3" t="s">
        <v>3</v>
      </c>
      <c r="D7" s="4" t="s">
        <v>20</v>
      </c>
    </row>
    <row r="8" spans="1:4" ht="53.25" customHeight="1">
      <c r="A8" s="5" t="s">
        <v>13</v>
      </c>
      <c r="B8" s="6">
        <v>544</v>
      </c>
      <c r="C8" s="82" t="str">
        <f>IF(AND(B8&gt;=B10),"Met PM",IF(AND(B8&gt;=B9,B8&lt;B10),"On target to meet PM","Not on target to meet PM"))</f>
        <v>On target to meet PM</v>
      </c>
      <c r="D8" s="92"/>
    </row>
    <row r="9" spans="1:4" ht="26.25" customHeight="1">
      <c r="A9" s="42" t="s">
        <v>51</v>
      </c>
      <c r="B9" s="6">
        <f>B10/12*6</f>
        <v>500</v>
      </c>
      <c r="C9" s="83"/>
      <c r="D9" s="92"/>
    </row>
    <row r="10" spans="1:4" ht="26.25" customHeight="1">
      <c r="A10" s="5" t="s">
        <v>14</v>
      </c>
      <c r="B10" s="6">
        <v>1000</v>
      </c>
      <c r="C10" s="84"/>
      <c r="D10" s="93"/>
    </row>
    <row r="11" spans="1:2" ht="12.75" customHeight="1">
      <c r="A11" s="7"/>
      <c r="B11" s="1"/>
    </row>
    <row r="12" spans="1:4" ht="12.75">
      <c r="A12" s="89" t="s">
        <v>22</v>
      </c>
      <c r="B12" s="90"/>
      <c r="C12" s="90"/>
      <c r="D12" s="91"/>
    </row>
    <row r="13" spans="1:4" ht="12.75">
      <c r="A13" s="2" t="s">
        <v>12</v>
      </c>
      <c r="B13" s="3" t="s">
        <v>2</v>
      </c>
      <c r="C13" s="3" t="s">
        <v>3</v>
      </c>
      <c r="D13" s="4" t="s">
        <v>20</v>
      </c>
    </row>
    <row r="14" spans="1:4" ht="53.25" customHeight="1">
      <c r="A14" s="5" t="s">
        <v>13</v>
      </c>
      <c r="B14" s="6">
        <v>0</v>
      </c>
      <c r="C14" s="94" t="str">
        <f>IF(AND(B14&gt;=B17),"Met PM",IF(AND(B14&gt;=B15,B14&lt;B17),"On target to meet PM","Not on target to meet PM"))</f>
        <v>Not on target to meet PM</v>
      </c>
      <c r="D14" s="123"/>
    </row>
    <row r="15" spans="1:4" ht="26.25" customHeight="1">
      <c r="A15" s="42" t="s">
        <v>51</v>
      </c>
      <c r="B15" s="6">
        <f>B17/12*6</f>
        <v>12.5</v>
      </c>
      <c r="C15" s="95"/>
      <c r="D15" s="124"/>
    </row>
    <row r="16" spans="1:4" ht="26.25" customHeight="1" hidden="1">
      <c r="A16" s="42"/>
      <c r="B16" s="56">
        <v>0.1</v>
      </c>
      <c r="C16" s="55">
        <f>B15*B16</f>
        <v>1.25</v>
      </c>
      <c r="D16" s="124"/>
    </row>
    <row r="17" spans="1:4" ht="26.25" customHeight="1">
      <c r="A17" s="8" t="s">
        <v>14</v>
      </c>
      <c r="B17" s="6">
        <v>25</v>
      </c>
      <c r="C17" s="52"/>
      <c r="D17" s="125"/>
    </row>
    <row r="18" ht="12.75" customHeight="1">
      <c r="A18" s="9"/>
    </row>
    <row r="19" spans="1:4" ht="12.75">
      <c r="A19" s="89" t="s">
        <v>23</v>
      </c>
      <c r="B19" s="90"/>
      <c r="C19" s="90"/>
      <c r="D19" s="91"/>
    </row>
    <row r="20" spans="1:4" ht="12.75">
      <c r="A20" s="11" t="s">
        <v>12</v>
      </c>
      <c r="B20" s="3" t="s">
        <v>2</v>
      </c>
      <c r="C20" s="3" t="s">
        <v>3</v>
      </c>
      <c r="D20" s="4" t="s">
        <v>20</v>
      </c>
    </row>
    <row r="21" spans="1:4" ht="53.25" customHeight="1">
      <c r="A21" s="8" t="s">
        <v>13</v>
      </c>
      <c r="B21" s="6">
        <v>94985</v>
      </c>
      <c r="C21" s="82" t="str">
        <f>IF(AND(B21&gt;=B23),"Met PM",IF(AND(B21&gt;=B22,B21&lt;B23),"On target to meet PM","Not on target to meet PM"))</f>
        <v>Met PM</v>
      </c>
      <c r="D21" s="92"/>
    </row>
    <row r="22" spans="1:4" ht="26.25" customHeight="1">
      <c r="A22" s="42" t="s">
        <v>51</v>
      </c>
      <c r="B22" s="6">
        <f>B23/12*6</f>
        <v>500</v>
      </c>
      <c r="C22" s="83"/>
      <c r="D22" s="92"/>
    </row>
    <row r="23" spans="1:4" ht="26.25" customHeight="1">
      <c r="A23" s="8" t="s">
        <v>14</v>
      </c>
      <c r="B23" s="6">
        <v>1000</v>
      </c>
      <c r="C23" s="84"/>
      <c r="D23" s="93"/>
    </row>
    <row r="24" ht="12.75" customHeight="1">
      <c r="A24" s="12"/>
    </row>
    <row r="25" spans="1:4" ht="12.75">
      <c r="A25" s="89" t="s">
        <v>24</v>
      </c>
      <c r="B25" s="90"/>
      <c r="C25" s="90"/>
      <c r="D25" s="91"/>
    </row>
    <row r="26" spans="1:4" ht="12.75">
      <c r="A26" s="11" t="s">
        <v>12</v>
      </c>
      <c r="B26" s="3" t="s">
        <v>2</v>
      </c>
      <c r="C26" s="3" t="s">
        <v>3</v>
      </c>
      <c r="D26" s="4" t="s">
        <v>20</v>
      </c>
    </row>
    <row r="27" spans="1:4" ht="53.25" customHeight="1">
      <c r="A27" s="8" t="s">
        <v>13</v>
      </c>
      <c r="B27" s="6">
        <v>157</v>
      </c>
      <c r="C27" s="82" t="str">
        <f>IF(AND(B27&gt;=B30),"Met PM",IF(AND(B28-C29&lt;=B27,B27&gt;=B28-C29),"On target to meet PM","Not on target to meet PM"))</f>
        <v>Met PM</v>
      </c>
      <c r="D27" s="92"/>
    </row>
    <row r="28" spans="1:4" ht="26.25" customHeight="1">
      <c r="A28" s="42" t="s">
        <v>51</v>
      </c>
      <c r="B28" s="6">
        <f>B30/12*6</f>
        <v>25</v>
      </c>
      <c r="C28" s="83"/>
      <c r="D28" s="92"/>
    </row>
    <row r="29" spans="1:4" ht="26.25" customHeight="1" hidden="1">
      <c r="A29" s="42"/>
      <c r="B29" s="56">
        <v>0.1</v>
      </c>
      <c r="C29" s="55">
        <f>B28*B29</f>
        <v>2.5</v>
      </c>
      <c r="D29" s="92"/>
    </row>
    <row r="30" spans="1:4" ht="26.25" customHeight="1">
      <c r="A30" s="8" t="s">
        <v>14</v>
      </c>
      <c r="B30" s="6">
        <v>50</v>
      </c>
      <c r="C30" s="52"/>
      <c r="D30" s="93"/>
    </row>
    <row r="31" ht="12.75" customHeight="1">
      <c r="A31" s="12"/>
    </row>
    <row r="32" spans="1:4" ht="12.75">
      <c r="A32" s="88" t="s">
        <v>58</v>
      </c>
      <c r="B32" s="88"/>
      <c r="C32" s="88"/>
      <c r="D32" s="88"/>
    </row>
    <row r="33" ht="12.75">
      <c r="A33" s="12"/>
    </row>
    <row r="34" spans="1:4" ht="12.75">
      <c r="A34" s="111" t="s">
        <v>16</v>
      </c>
      <c r="B34" s="112"/>
      <c r="C34" s="112"/>
      <c r="D34" s="113"/>
    </row>
    <row r="35" spans="1:4" ht="12.75">
      <c r="A35" s="11" t="s">
        <v>12</v>
      </c>
      <c r="B35" s="3" t="s">
        <v>2</v>
      </c>
      <c r="C35" s="3" t="s">
        <v>3</v>
      </c>
      <c r="D35" s="4" t="s">
        <v>20</v>
      </c>
    </row>
    <row r="36" spans="1:4" ht="53.25" customHeight="1">
      <c r="A36" s="14" t="s">
        <v>13</v>
      </c>
      <c r="B36" s="6">
        <v>13</v>
      </c>
      <c r="C36" s="94" t="str">
        <f>IF(AND(B36&gt;=B39),"Met PM",IF(AND(B37-C38&lt;=B36,B36&gt;=B37-C38),"On target to meet PM","Not on target to meet PM"))</f>
        <v>Not on target to meet PM</v>
      </c>
      <c r="D36" s="92"/>
    </row>
    <row r="37" spans="1:4" ht="26.25" customHeight="1">
      <c r="A37" s="42" t="s">
        <v>51</v>
      </c>
      <c r="B37" s="6">
        <v>17</v>
      </c>
      <c r="C37" s="95"/>
      <c r="D37" s="92"/>
    </row>
    <row r="38" spans="1:4" ht="26.25" customHeight="1" hidden="1">
      <c r="A38" s="42"/>
      <c r="B38" s="56">
        <v>0.05</v>
      </c>
      <c r="C38" s="55">
        <f>B37*B38</f>
        <v>0.8500000000000001</v>
      </c>
      <c r="D38" s="92"/>
    </row>
    <row r="39" spans="1:4" ht="26.25" customHeight="1">
      <c r="A39" s="14" t="s">
        <v>14</v>
      </c>
      <c r="B39" s="6">
        <v>34</v>
      </c>
      <c r="C39" s="51"/>
      <c r="D39" s="93"/>
    </row>
    <row r="40" ht="12.75" customHeight="1">
      <c r="A40" s="12"/>
    </row>
    <row r="41" spans="1:4" ht="12.75">
      <c r="A41" s="88" t="s">
        <v>60</v>
      </c>
      <c r="B41" s="88"/>
      <c r="C41" s="88"/>
      <c r="D41" s="88"/>
    </row>
    <row r="42" ht="9" customHeight="1">
      <c r="A42" s="12"/>
    </row>
    <row r="43" spans="1:4" ht="40.5" customHeight="1">
      <c r="A43" s="85" t="s">
        <v>70</v>
      </c>
      <c r="B43" s="85"/>
      <c r="C43" s="85"/>
      <c r="D43" s="85"/>
    </row>
    <row r="121" spans="1:4" ht="12.75">
      <c r="A121" s="12"/>
      <c r="B121" s="12"/>
      <c r="C121" s="12"/>
      <c r="D121" s="12"/>
    </row>
  </sheetData>
  <sheetProtection sheet="1" objects="1" scenarios="1"/>
  <protectedRanges>
    <protectedRange sqref="D27 D8 D14 D21 D36" name="Range1"/>
  </protectedRanges>
  <mergeCells count="23">
    <mergeCell ref="A6:D6"/>
    <mergeCell ref="C8:C10"/>
    <mergeCell ref="A1:D1"/>
    <mergeCell ref="A3:C3"/>
    <mergeCell ref="A4:C4"/>
    <mergeCell ref="D3:D4"/>
    <mergeCell ref="A2:D2"/>
    <mergeCell ref="D8:D10"/>
    <mergeCell ref="A12:D12"/>
    <mergeCell ref="A19:D19"/>
    <mergeCell ref="A32:D32"/>
    <mergeCell ref="D21:D23"/>
    <mergeCell ref="C14:C15"/>
    <mergeCell ref="C21:C23"/>
    <mergeCell ref="A25:D25"/>
    <mergeCell ref="D14:D17"/>
    <mergeCell ref="C36:C37"/>
    <mergeCell ref="C27:C28"/>
    <mergeCell ref="A43:D43"/>
    <mergeCell ref="A41:D41"/>
    <mergeCell ref="A34:D34"/>
    <mergeCell ref="D36:D39"/>
    <mergeCell ref="D27:D30"/>
  </mergeCells>
  <printOptions/>
  <pageMargins left="0.33" right="0.4" top="0.52" bottom="0.72" header="0.5" footer="0.5"/>
  <pageSetup horizontalDpi="600" verticalDpi="600" orientation="portrait" scale="96" r:id="rId1"/>
  <headerFooter alignWithMargins="0">
    <oddFooter>&amp;L&amp;9 01/14/2011 &amp;A&amp;R&amp;9CCSC HOM 11-04 Page &amp;P of &amp;N</oddFoot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lunderwood</dc:creator>
  <cp:keywords/>
  <dc:description/>
  <cp:lastModifiedBy>cgroves</cp:lastModifiedBy>
  <cp:lastPrinted>2011-01-14T18:34:25Z</cp:lastPrinted>
  <dcterms:created xsi:type="dcterms:W3CDTF">2008-11-25T20:02:10Z</dcterms:created>
  <dcterms:modified xsi:type="dcterms:W3CDTF">2011-01-14T19:59:09Z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DNKPKXKZPAAN-15-291</vt:lpwstr>
  </property>
  <property fmtid="{D5CDD505-2E9C-101B-9397-08002B2CF9AE}" pid="4" name="_dlc_DocIdItemGu">
    <vt:lpwstr>58656a7d-418b-4977-b265-cb97ff97573d</vt:lpwstr>
  </property>
  <property fmtid="{D5CDD505-2E9C-101B-9397-08002B2CF9AE}" pid="5" name="_dlc_DocIdU">
    <vt:lpwstr>http://spdev.dhmh.md.gov:27219/cancer/_layouts/DocIdRedir.aspx?ID=DNKPKXKZPAAN-15-291, DNKPKXKZPAAN-15-291</vt:lpwstr>
  </property>
  <property fmtid="{D5CDD505-2E9C-101B-9397-08002B2CF9AE}" pid="6" name="display_urn:schemas-microsoft-com:office:office#Edit">
    <vt:lpwstr>SharePoint Support</vt:lpwstr>
  </property>
  <property fmtid="{D5CDD505-2E9C-101B-9397-08002B2CF9AE}" pid="7" name="xd_Signatu">
    <vt:lpwstr/>
  </property>
  <property fmtid="{D5CDD505-2E9C-101B-9397-08002B2CF9AE}" pid="8" name="Ord">
    <vt:lpwstr>101700.000000000</vt:lpwstr>
  </property>
  <property fmtid="{D5CDD505-2E9C-101B-9397-08002B2CF9AE}" pid="9" name="TemplateU">
    <vt:lpwstr/>
  </property>
  <property fmtid="{D5CDD505-2E9C-101B-9397-08002B2CF9AE}" pid="10" name="xd_Prog">
    <vt:lpwstr/>
  </property>
  <property fmtid="{D5CDD505-2E9C-101B-9397-08002B2CF9AE}" pid="11" name="PublishingStartDa">
    <vt:lpwstr/>
  </property>
  <property fmtid="{D5CDD505-2E9C-101B-9397-08002B2CF9AE}" pid="12" name="PublishingExpirationDa">
    <vt:lpwstr/>
  </property>
  <property fmtid="{D5CDD505-2E9C-101B-9397-08002B2CF9AE}" pid="13" name="display_urn:schemas-microsoft-com:office:office#Auth">
    <vt:lpwstr>SharePoint Support</vt:lpwstr>
  </property>
  <property fmtid="{D5CDD505-2E9C-101B-9397-08002B2CF9AE}" pid="14" name="_SourceU">
    <vt:lpwstr/>
  </property>
  <property fmtid="{D5CDD505-2E9C-101B-9397-08002B2CF9AE}" pid="15" name="_SharedFileInd">
    <vt:lpwstr/>
  </property>
</Properties>
</file>